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esktop/Ts/"/>
    </mc:Choice>
  </mc:AlternateContent>
  <xr:revisionPtr revIDLastSave="0" documentId="13_ncr:1_{0F71E754-D19B-7044-8E42-379E97553C33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Monthly Timesheet - AraHR" sheetId="1" r:id="rId1"/>
    <sheet name="Template" sheetId="4" r:id="rId2"/>
    <sheet name="List" sheetId="2" r:id="rId3"/>
  </sheets>
  <definedNames>
    <definedName name="departments">List!#REF!</definedName>
    <definedName name="names">List!#REF!</definedName>
    <definedName name="overtime">List!#REF!</definedName>
    <definedName name="time">List!$A$2:$A$3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1"/>
  <c r="A9" i="1" s="1"/>
  <c r="L39" i="4"/>
  <c r="K39" i="4"/>
  <c r="J39" i="4"/>
  <c r="H38" i="4"/>
  <c r="I38" i="4" s="1"/>
  <c r="H37" i="4"/>
  <c r="I37" i="4" s="1"/>
  <c r="H36" i="4"/>
  <c r="L39" i="1"/>
  <c r="K39" i="1"/>
  <c r="J39" i="1"/>
  <c r="H38" i="1"/>
  <c r="I38" i="1" s="1"/>
  <c r="H37" i="1"/>
  <c r="I37" i="1" s="1"/>
  <c r="H36" i="1"/>
  <c r="I36" i="1" s="1"/>
  <c r="M36" i="1" s="1"/>
  <c r="I36" i="4" l="1"/>
  <c r="M36" i="4" s="1"/>
  <c r="M37" i="4"/>
  <c r="A37" i="4"/>
  <c r="B36" i="4"/>
  <c r="M38" i="4"/>
  <c r="M37" i="1"/>
  <c r="M38" i="1"/>
  <c r="L41" i="4"/>
  <c r="K41" i="4"/>
  <c r="J41" i="4"/>
  <c r="H35" i="4"/>
  <c r="H34" i="4"/>
  <c r="H33" i="4"/>
  <c r="I33" i="4" s="1"/>
  <c r="H32" i="4"/>
  <c r="H31" i="4"/>
  <c r="I31" i="4" s="1"/>
  <c r="M31" i="4" s="1"/>
  <c r="H30" i="4"/>
  <c r="I30" i="4" s="1"/>
  <c r="M30" i="4" s="1"/>
  <c r="H29" i="4"/>
  <c r="I29" i="4" s="1"/>
  <c r="H28" i="4"/>
  <c r="I28" i="4" s="1"/>
  <c r="H27" i="4"/>
  <c r="I27" i="4" s="1"/>
  <c r="H26" i="4"/>
  <c r="I26" i="4" s="1"/>
  <c r="M26" i="4" s="1"/>
  <c r="H25" i="4"/>
  <c r="I25" i="4" s="1"/>
  <c r="H24" i="4"/>
  <c r="I24" i="4" s="1"/>
  <c r="H23" i="4"/>
  <c r="H22" i="4"/>
  <c r="I22" i="4" s="1"/>
  <c r="H21" i="4"/>
  <c r="I21" i="4" s="1"/>
  <c r="H20" i="4"/>
  <c r="I20" i="4" s="1"/>
  <c r="H19" i="4"/>
  <c r="I19" i="4" s="1"/>
  <c r="H18" i="4"/>
  <c r="H17" i="4"/>
  <c r="I17" i="4" s="1"/>
  <c r="H16" i="4"/>
  <c r="H15" i="4"/>
  <c r="I15" i="4" s="1"/>
  <c r="M15" i="4" s="1"/>
  <c r="H14" i="4"/>
  <c r="I14" i="4" s="1"/>
  <c r="H13" i="4"/>
  <c r="I13" i="4" s="1"/>
  <c r="I12" i="4"/>
  <c r="H12" i="4"/>
  <c r="H11" i="4"/>
  <c r="I11" i="4" s="1"/>
  <c r="H10" i="4"/>
  <c r="I10" i="4" s="1"/>
  <c r="M10" i="4" s="1"/>
  <c r="H9" i="4"/>
  <c r="I9" i="4" s="1"/>
  <c r="H8" i="4"/>
  <c r="H39" i="4" l="1"/>
  <c r="I8" i="4"/>
  <c r="M8" i="4" s="1"/>
  <c r="I35" i="4"/>
  <c r="M35" i="4" s="1"/>
  <c r="A38" i="4"/>
  <c r="B38" i="4" s="1"/>
  <c r="B37" i="4"/>
  <c r="B8" i="4"/>
  <c r="M12" i="4"/>
  <c r="M11" i="4"/>
  <c r="I34" i="4"/>
  <c r="M34" i="4" s="1"/>
  <c r="I23" i="4"/>
  <c r="M23" i="4" s="1"/>
  <c r="M19" i="4"/>
  <c r="I18" i="4"/>
  <c r="M18" i="4" s="1"/>
  <c r="M28" i="4"/>
  <c r="M22" i="4"/>
  <c r="M24" i="4"/>
  <c r="M27" i="4"/>
  <c r="I16" i="4"/>
  <c r="M16" i="4" s="1"/>
  <c r="M20" i="4"/>
  <c r="I32" i="4"/>
  <c r="M32" i="4" s="1"/>
  <c r="M14" i="4"/>
  <c r="H41" i="4"/>
  <c r="M9" i="4"/>
  <c r="M17" i="4"/>
  <c r="M21" i="4"/>
  <c r="M25" i="4"/>
  <c r="M29" i="4"/>
  <c r="M33" i="4"/>
  <c r="M13" i="4"/>
  <c r="M39" i="4" l="1"/>
  <c r="I39" i="4"/>
  <c r="B9" i="4"/>
  <c r="I41" i="4"/>
  <c r="M41" i="4" s="1"/>
  <c r="B10" i="4" l="1"/>
  <c r="H35" i="1"/>
  <c r="I35" i="1" s="1"/>
  <c r="H34" i="1"/>
  <c r="I34" i="1" s="1"/>
  <c r="M34" i="1" s="1"/>
  <c r="H33" i="1"/>
  <c r="I33" i="1" s="1"/>
  <c r="H32" i="1"/>
  <c r="H31" i="1"/>
  <c r="I31" i="1" s="1"/>
  <c r="H30" i="1"/>
  <c r="H29" i="1"/>
  <c r="I29" i="1" s="1"/>
  <c r="M29" i="1" s="1"/>
  <c r="H28" i="1"/>
  <c r="H27" i="1"/>
  <c r="H26" i="1"/>
  <c r="I26" i="1" s="1"/>
  <c r="H25" i="1"/>
  <c r="H24" i="1"/>
  <c r="I24" i="1" s="1"/>
  <c r="M24" i="1" s="1"/>
  <c r="H23" i="1"/>
  <c r="I23" i="1" s="1"/>
  <c r="H22" i="1"/>
  <c r="I22" i="1" s="1"/>
  <c r="H21" i="1"/>
  <c r="H20" i="1"/>
  <c r="I20" i="1" s="1"/>
  <c r="M20" i="1" s="1"/>
  <c r="H19" i="1"/>
  <c r="I19" i="1" s="1"/>
  <c r="H18" i="1"/>
  <c r="H17" i="1"/>
  <c r="I17" i="1" s="1"/>
  <c r="H16" i="1"/>
  <c r="H15" i="1"/>
  <c r="I15" i="1" s="1"/>
  <c r="M15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8" i="1"/>
  <c r="H39" i="1" l="1"/>
  <c r="B11" i="4"/>
  <c r="M31" i="1"/>
  <c r="M23" i="1"/>
  <c r="M19" i="1"/>
  <c r="I28" i="1"/>
  <c r="M28" i="1" s="1"/>
  <c r="M35" i="1"/>
  <c r="M33" i="1"/>
  <c r="I30" i="1"/>
  <c r="M30" i="1" s="1"/>
  <c r="I32" i="1"/>
  <c r="M32" i="1" s="1"/>
  <c r="M17" i="1"/>
  <c r="I16" i="1"/>
  <c r="M16" i="1" s="1"/>
  <c r="I21" i="1"/>
  <c r="M21" i="1" s="1"/>
  <c r="I27" i="1"/>
  <c r="M27" i="1" s="1"/>
  <c r="I8" i="1"/>
  <c r="I25" i="1"/>
  <c r="M25" i="1" s="1"/>
  <c r="M22" i="1"/>
  <c r="M26" i="1"/>
  <c r="I18" i="1"/>
  <c r="M18" i="1" s="1"/>
  <c r="M9" i="1"/>
  <c r="M14" i="1"/>
  <c r="M13" i="1"/>
  <c r="M12" i="1"/>
  <c r="M11" i="1"/>
  <c r="M10" i="1"/>
  <c r="I39" i="1" l="1"/>
  <c r="B12" i="4"/>
  <c r="M8" i="1"/>
  <c r="M39" i="1" s="1"/>
  <c r="B8" i="1"/>
  <c r="J41" i="1"/>
  <c r="K41" i="1"/>
  <c r="L41" i="1"/>
  <c r="B13" i="4" l="1"/>
  <c r="B9" i="1"/>
  <c r="B14" i="4" l="1"/>
  <c r="A10" i="1"/>
  <c r="B10" i="1" s="1"/>
  <c r="B15" i="4" l="1"/>
  <c r="A11" i="1"/>
  <c r="B11" i="1" s="1"/>
  <c r="B16" i="4" l="1"/>
  <c r="A12" i="1"/>
  <c r="B12" i="1" s="1"/>
  <c r="B17" i="4" l="1"/>
  <c r="A13" i="1"/>
  <c r="B13" i="1" s="1"/>
  <c r="B18" i="4" l="1"/>
  <c r="A14" i="1"/>
  <c r="B19" i="4" l="1"/>
  <c r="B14" i="1"/>
  <c r="A15" i="1"/>
  <c r="B20" i="4" l="1"/>
  <c r="B15" i="1"/>
  <c r="A16" i="1"/>
  <c r="H41" i="1"/>
  <c r="I41" i="1"/>
  <c r="B21" i="4" l="1"/>
  <c r="A17" i="1"/>
  <c r="B16" i="1"/>
  <c r="M41" i="1"/>
  <c r="B22" i="4" l="1"/>
  <c r="A18" i="1"/>
  <c r="B17" i="1"/>
  <c r="B23" i="4" l="1"/>
  <c r="A19" i="1"/>
  <c r="B18" i="1"/>
  <c r="B24" i="4" l="1"/>
  <c r="A20" i="1"/>
  <c r="B19" i="1"/>
  <c r="B25" i="4" l="1"/>
  <c r="A21" i="1"/>
  <c r="B20" i="1"/>
  <c r="B26" i="4" l="1"/>
  <c r="A22" i="1"/>
  <c r="B21" i="1"/>
  <c r="B27" i="4" l="1"/>
  <c r="A23" i="1"/>
  <c r="B22" i="1"/>
  <c r="B28" i="4" l="1"/>
  <c r="A24" i="1"/>
  <c r="B23" i="1"/>
  <c r="B29" i="4" l="1"/>
  <c r="A25" i="1"/>
  <c r="B24" i="1"/>
  <c r="B30" i="4" l="1"/>
  <c r="A26" i="1"/>
  <c r="B25" i="1"/>
  <c r="B31" i="4" l="1"/>
  <c r="A27" i="1"/>
  <c r="B26" i="1"/>
  <c r="B32" i="4" l="1"/>
  <c r="A28" i="1"/>
  <c r="B27" i="1"/>
  <c r="B33" i="4" l="1"/>
  <c r="B28" i="1"/>
  <c r="A29" i="1"/>
  <c r="B35" i="4" l="1"/>
  <c r="B34" i="4"/>
  <c r="A30" i="1"/>
  <c r="B29" i="1"/>
  <c r="A31" i="1" l="1"/>
  <c r="B30" i="1"/>
  <c r="A32" i="1" l="1"/>
  <c r="B31" i="1"/>
  <c r="A33" i="1" l="1"/>
  <c r="B32" i="1"/>
  <c r="A34" i="1" l="1"/>
  <c r="B33" i="1"/>
  <c r="A35" i="1" l="1"/>
  <c r="A36" i="1" s="1"/>
  <c r="A37" i="1" s="1"/>
  <c r="A38" i="1" s="1"/>
  <c r="B34" i="1"/>
  <c r="B35" i="1" l="1"/>
  <c r="B36" i="1" l="1"/>
  <c r="B38" i="1" l="1"/>
  <c r="B37" i="1"/>
</calcChain>
</file>

<file path=xl/sharedStrings.xml><?xml version="1.0" encoding="utf-8"?>
<sst xmlns="http://schemas.openxmlformats.org/spreadsheetml/2006/main" count="308" uniqueCount="43">
  <si>
    <t>Employee Name</t>
  </si>
  <si>
    <t>Total hours:</t>
  </si>
  <si>
    <t>Day</t>
  </si>
  <si>
    <t>Time</t>
  </si>
  <si>
    <t>AM</t>
  </si>
  <si>
    <t>PM</t>
  </si>
  <si>
    <t>8:00</t>
  </si>
  <si>
    <t>5:00</t>
  </si>
  <si>
    <t>0:00</t>
  </si>
  <si>
    <t>Employee signature:</t>
  </si>
  <si>
    <t>Supervisor signature:</t>
  </si>
  <si>
    <t>Regular hours</t>
  </si>
  <si>
    <t>Overtime</t>
  </si>
  <si>
    <t>Sick</t>
  </si>
  <si>
    <t>Holiday</t>
  </si>
  <si>
    <t>Vacation</t>
  </si>
  <si>
    <t>Date</t>
  </si>
  <si>
    <t>8:30</t>
  </si>
  <si>
    <t>Start Time</t>
  </si>
  <si>
    <t>End Time</t>
  </si>
  <si>
    <t>Break</t>
  </si>
  <si>
    <t>Manager Name</t>
  </si>
  <si>
    <t>John Johnson</t>
  </si>
  <si>
    <t>Andy Smith</t>
  </si>
  <si>
    <t>9:00</t>
  </si>
  <si>
    <t>7:00</t>
  </si>
  <si>
    <t>Employee Time Tracking</t>
  </si>
  <si>
    <t>Rate per hour:</t>
  </si>
  <si>
    <t>Payment:</t>
  </si>
  <si>
    <t>5:30</t>
  </si>
  <si>
    <t>10:10</t>
  </si>
  <si>
    <t>Total daily hours</t>
  </si>
  <si>
    <t>6:40</t>
  </si>
  <si>
    <r>
      <t>Insert</t>
    </r>
    <r>
      <rPr>
        <b/>
        <sz val="10"/>
        <rFont val="Calibri"/>
        <family val="2"/>
        <scheme val="minor"/>
      </rPr>
      <t xml:space="preserve"> Start Time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End Time</t>
    </r>
    <r>
      <rPr>
        <sz val="10"/>
        <rFont val="Calibri"/>
        <family val="2"/>
        <scheme val="minor"/>
      </rPr>
      <t xml:space="preserve">, and </t>
    </r>
    <r>
      <rPr>
        <b/>
        <sz val="10"/>
        <rFont val="Calibri"/>
        <family val="2"/>
        <scheme val="minor"/>
      </rPr>
      <t>Break</t>
    </r>
    <r>
      <rPr>
        <sz val="10"/>
        <rFont val="Calibri"/>
        <family val="2"/>
        <scheme val="minor"/>
      </rPr>
      <t xml:space="preserve"> for week work days. Change the time format from AM/PM by choosing the righ one from the list. </t>
    </r>
    <r>
      <rPr>
        <b/>
        <sz val="10"/>
        <rFont val="Calibri"/>
        <family val="2"/>
        <scheme val="minor"/>
      </rPr>
      <t>Overtime</t>
    </r>
    <r>
      <rPr>
        <sz val="10"/>
        <rFont val="Calibri"/>
        <family val="2"/>
        <scheme val="minor"/>
      </rPr>
      <t xml:space="preserve"> is automatically calculated based on your option. The total of regular hours worked in a day is set automatically in </t>
    </r>
    <r>
      <rPr>
        <b/>
        <sz val="10"/>
        <rFont val="Calibri"/>
        <family val="2"/>
        <scheme val="minor"/>
      </rPr>
      <t>Regular hours</t>
    </r>
    <r>
      <rPr>
        <sz val="10"/>
        <rFont val="Calibri"/>
        <family val="2"/>
        <scheme val="minor"/>
      </rPr>
      <t xml:space="preserve"> column.</t>
    </r>
  </si>
  <si>
    <r>
      <t xml:space="preserve">Insert </t>
    </r>
    <r>
      <rPr>
        <b/>
        <sz val="10"/>
        <rFont val="Calibri"/>
        <family val="2"/>
        <scheme val="minor"/>
      </rPr>
      <t>Sick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Vacantion</t>
    </r>
    <r>
      <rPr>
        <sz val="10"/>
        <rFont val="Calibri"/>
        <family val="2"/>
        <scheme val="minor"/>
      </rPr>
      <t xml:space="preserve">, or </t>
    </r>
    <r>
      <rPr>
        <b/>
        <sz val="10"/>
        <rFont val="Calibri"/>
        <family val="2"/>
        <scheme val="minor"/>
      </rPr>
      <t>Holiday</t>
    </r>
    <r>
      <rPr>
        <sz val="10"/>
        <rFont val="Calibri"/>
        <family val="2"/>
        <scheme val="minor"/>
      </rPr>
      <t xml:space="preserve"> when it's the case, by setting a number of hours equal to a regular work day.</t>
    </r>
  </si>
  <si>
    <r>
      <t xml:space="preserve">Enter </t>
    </r>
    <r>
      <rPr>
        <b/>
        <sz val="10"/>
        <rFont val="Calibri"/>
        <family val="2"/>
        <scheme val="minor"/>
      </rPr>
      <t>Rate per hour</t>
    </r>
    <r>
      <rPr>
        <sz val="10"/>
        <rFont val="Calibri"/>
        <family val="2"/>
        <scheme val="minor"/>
      </rPr>
      <t xml:space="preserve"> for each type of hour (e.g., sick leave, paid vacation, overtime, regular work hours, etc.)</t>
    </r>
  </si>
  <si>
    <r>
      <rPr>
        <b/>
        <sz val="10"/>
        <color theme="1"/>
        <rFont val="Calibri"/>
        <family val="2"/>
        <scheme val="minor"/>
      </rPr>
      <t xml:space="preserve">Total daily hours </t>
    </r>
    <r>
      <rPr>
        <sz val="10"/>
        <color theme="1"/>
        <rFont val="Calibri"/>
        <family val="2"/>
        <scheme val="minor"/>
      </rPr>
      <t xml:space="preserve">is the total of regular hours, overtime, sick, vacation, and holiday. </t>
    </r>
    <r>
      <rPr>
        <b/>
        <sz val="10"/>
        <color theme="1"/>
        <rFont val="Calibri"/>
        <family val="2"/>
        <scheme val="minor"/>
      </rPr>
      <t>Payment</t>
    </r>
    <r>
      <rPr>
        <sz val="10"/>
        <color theme="1"/>
        <rFont val="Calibri"/>
        <family val="2"/>
        <scheme val="minor"/>
      </rPr>
      <t xml:space="preserve"> for Total hours is the sum of individual payments.</t>
    </r>
  </si>
  <si>
    <t>Month</t>
  </si>
  <si>
    <t>I certify that these hours are a true and accurate record of all time worked during the pay period.</t>
  </si>
  <si>
    <t>Date:</t>
  </si>
  <si>
    <t>Set the first day of the month and let the template generate dates and weekdays for you. Write the name of the employee and of the supervisor/manager.</t>
  </si>
  <si>
    <t>Monthly Timesheet</t>
  </si>
  <si>
    <t xml:space="preserve">Monthly Timesheet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</si>
</sst>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;@"/>
    <numFmt numFmtId="165" formatCode="[h]:mm"/>
    <numFmt numFmtId="166" formatCode="h"/>
    <numFmt numFmtId="167" formatCode="&quot;$&quot;#,##0.00"/>
    <numFmt numFmtId="168" formatCode="[$-409]mmm\-d\-yy;@"/>
    <numFmt numFmtId="169" formatCode="[$-409]mmm\-d;@"/>
    <numFmt numFmtId="170" formatCode="[$-409]d\-mmm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b/>
      <sz val="14"/>
      <color rgb="FF2B653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/>
  </cellStyleXfs>
  <cellXfs count="130">
    <xf numFmtId="0" fontId="0" fillId="0" borderId="0" xfId="0"/>
    <xf numFmtId="166" fontId="0" fillId="0" borderId="0" xfId="0" applyNumberForma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5" borderId="0" xfId="3" applyFont="1" applyFill="1" applyAlignment="1">
      <alignment horizontal="left" vertical="center"/>
    </xf>
    <xf numFmtId="164" fontId="5" fillId="8" borderId="0" xfId="2" applyNumberFormat="1" applyFont="1" applyFill="1" applyBorder="1" applyAlignment="1">
      <alignment horizontal="left" vertical="center"/>
    </xf>
    <xf numFmtId="0" fontId="0" fillId="8" borderId="0" xfId="0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5" borderId="0" xfId="1" applyFont="1" applyFill="1"/>
    <xf numFmtId="0" fontId="13" fillId="0" borderId="0" xfId="0" applyFont="1"/>
    <xf numFmtId="0" fontId="14" fillId="0" borderId="0" xfId="0" applyFont="1"/>
    <xf numFmtId="0" fontId="15" fillId="5" borderId="0" xfId="3" applyFont="1" applyFill="1" applyAlignment="1">
      <alignment horizontal="left" vertical="center"/>
    </xf>
    <xf numFmtId="0" fontId="15" fillId="5" borderId="0" xfId="3" applyFont="1" applyFill="1" applyAlignment="1">
      <alignment horizontal="left" vertical="center" wrapText="1"/>
    </xf>
    <xf numFmtId="0" fontId="15" fillId="5" borderId="0" xfId="3" applyFont="1" applyFill="1" applyAlignment="1">
      <alignment vertical="center" wrapText="1"/>
    </xf>
    <xf numFmtId="0" fontId="15" fillId="5" borderId="0" xfId="3" applyFont="1" applyFill="1" applyAlignment="1">
      <alignment horizontal="center" vertical="center" wrapText="1"/>
    </xf>
    <xf numFmtId="0" fontId="16" fillId="0" borderId="0" xfId="0" applyFont="1"/>
    <xf numFmtId="164" fontId="17" fillId="0" borderId="2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/>
    </xf>
    <xf numFmtId="164" fontId="17" fillId="7" borderId="2" xfId="0" applyNumberFormat="1" applyFont="1" applyFill="1" applyBorder="1" applyAlignment="1">
      <alignment horizontal="left" vertical="center"/>
    </xf>
    <xf numFmtId="49" fontId="16" fillId="7" borderId="0" xfId="2" applyNumberFormat="1" applyFont="1" applyFill="1" applyAlignment="1">
      <alignment horizontal="left" vertical="center"/>
    </xf>
    <xf numFmtId="0" fontId="16" fillId="7" borderId="0" xfId="2" applyFont="1" applyFill="1" applyAlignment="1">
      <alignment horizontal="left" vertical="center"/>
    </xf>
    <xf numFmtId="49" fontId="16" fillId="7" borderId="1" xfId="2" applyNumberFormat="1" applyFont="1" applyFill="1" applyBorder="1" applyAlignment="1">
      <alignment horizontal="left" vertical="center"/>
    </xf>
    <xf numFmtId="165" fontId="16" fillId="7" borderId="1" xfId="2" applyNumberFormat="1" applyFont="1" applyFill="1" applyBorder="1" applyAlignment="1">
      <alignment horizontal="center" vertical="center"/>
    </xf>
    <xf numFmtId="165" fontId="16" fillId="7" borderId="2" xfId="0" applyNumberFormat="1" applyFont="1" applyFill="1" applyBorder="1" applyAlignment="1">
      <alignment horizontal="center" vertical="center" wrapText="1"/>
    </xf>
    <xf numFmtId="165" fontId="16" fillId="7" borderId="2" xfId="0" applyNumberFormat="1" applyFont="1" applyFill="1" applyBorder="1" applyAlignment="1">
      <alignment horizontal="center" vertical="center"/>
    </xf>
    <xf numFmtId="20" fontId="16" fillId="7" borderId="2" xfId="2" applyNumberFormat="1" applyFont="1" applyFill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20" fontId="16" fillId="7" borderId="6" xfId="2" applyNumberFormat="1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 wrapText="1"/>
    </xf>
    <xf numFmtId="165" fontId="16" fillId="8" borderId="5" xfId="0" applyNumberFormat="1" applyFont="1" applyFill="1" applyBorder="1" applyAlignment="1">
      <alignment horizontal="center" vertical="center"/>
    </xf>
    <xf numFmtId="20" fontId="16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4" fontId="17" fillId="7" borderId="5" xfId="0" applyNumberFormat="1" applyFont="1" applyFill="1" applyBorder="1" applyAlignment="1">
      <alignment horizontal="left" vertical="center"/>
    </xf>
    <xf numFmtId="49" fontId="16" fillId="7" borderId="4" xfId="0" applyNumberFormat="1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left" vertical="center"/>
    </xf>
    <xf numFmtId="49" fontId="16" fillId="7" borderId="7" xfId="0" applyNumberFormat="1" applyFont="1" applyFill="1" applyBorder="1" applyAlignment="1">
      <alignment horizontal="left" vertical="center"/>
    </xf>
    <xf numFmtId="165" fontId="16" fillId="7" borderId="7" xfId="0" applyNumberFormat="1" applyFont="1" applyFill="1" applyBorder="1" applyAlignment="1">
      <alignment horizontal="center" vertical="center"/>
    </xf>
    <xf numFmtId="165" fontId="16" fillId="7" borderId="5" xfId="0" applyNumberFormat="1" applyFont="1" applyFill="1" applyBorder="1" applyAlignment="1">
      <alignment horizontal="center" vertical="center" wrapText="1"/>
    </xf>
    <xf numFmtId="165" fontId="16" fillId="7" borderId="5" xfId="0" applyNumberFormat="1" applyFont="1" applyFill="1" applyBorder="1" applyAlignment="1">
      <alignment horizontal="center" vertical="center"/>
    </xf>
    <xf numFmtId="20" fontId="16" fillId="7" borderId="5" xfId="0" applyNumberFormat="1" applyFont="1" applyFill="1" applyBorder="1" applyAlignment="1">
      <alignment horizontal="center" vertical="center"/>
    </xf>
    <xf numFmtId="49" fontId="16" fillId="7" borderId="0" xfId="0" applyNumberFormat="1" applyFont="1" applyFill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49" fontId="16" fillId="7" borderId="1" xfId="0" applyNumberFormat="1" applyFont="1" applyFill="1" applyBorder="1" applyAlignment="1">
      <alignment horizontal="left" vertical="center"/>
    </xf>
    <xf numFmtId="165" fontId="16" fillId="7" borderId="1" xfId="0" applyNumberFormat="1" applyFont="1" applyFill="1" applyBorder="1" applyAlignment="1">
      <alignment horizontal="center" vertical="center"/>
    </xf>
    <xf numFmtId="20" fontId="16" fillId="7" borderId="2" xfId="0" applyNumberFormat="1" applyFont="1" applyFill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left" vertical="center"/>
    </xf>
    <xf numFmtId="49" fontId="16" fillId="8" borderId="0" xfId="0" applyNumberFormat="1" applyFont="1" applyFill="1" applyAlignment="1">
      <alignment horizontal="left" vertical="center"/>
    </xf>
    <xf numFmtId="0" fontId="16" fillId="8" borderId="0" xfId="2" applyFont="1" applyFill="1" applyAlignment="1">
      <alignment horizontal="left" vertical="center"/>
    </xf>
    <xf numFmtId="49" fontId="16" fillId="8" borderId="1" xfId="2" applyNumberFormat="1" applyFont="1" applyFill="1" applyBorder="1" applyAlignment="1">
      <alignment horizontal="left" vertical="center"/>
    </xf>
    <xf numFmtId="165" fontId="16" fillId="8" borderId="1" xfId="2" applyNumberFormat="1" applyFont="1" applyFill="1" applyBorder="1" applyAlignment="1">
      <alignment horizontal="center" vertical="center"/>
    </xf>
    <xf numFmtId="165" fontId="16" fillId="8" borderId="2" xfId="0" applyNumberFormat="1" applyFont="1" applyFill="1" applyBorder="1" applyAlignment="1">
      <alignment horizontal="center" vertical="center" wrapText="1"/>
    </xf>
    <xf numFmtId="20" fontId="16" fillId="8" borderId="2" xfId="2" applyNumberFormat="1" applyFont="1" applyFill="1" applyBorder="1" applyAlignment="1">
      <alignment horizontal="center" vertical="center"/>
    </xf>
    <xf numFmtId="20" fontId="16" fillId="7" borderId="2" xfId="0" applyNumberFormat="1" applyFont="1" applyFill="1" applyBorder="1" applyAlignment="1">
      <alignment horizontal="center" vertical="center"/>
    </xf>
    <xf numFmtId="49" fontId="16" fillId="8" borderId="0" xfId="2" applyNumberFormat="1" applyFont="1" applyFill="1" applyAlignment="1">
      <alignment horizontal="left" vertical="center"/>
    </xf>
    <xf numFmtId="20" fontId="16" fillId="8" borderId="6" xfId="2" applyNumberFormat="1" applyFont="1" applyFill="1" applyBorder="1" applyAlignment="1">
      <alignment horizontal="center" vertical="center"/>
    </xf>
    <xf numFmtId="0" fontId="16" fillId="6" borderId="8" xfId="3" applyFont="1" applyFill="1" applyBorder="1"/>
    <xf numFmtId="0" fontId="16" fillId="6" borderId="3" xfId="3" applyFont="1" applyFill="1" applyBorder="1"/>
    <xf numFmtId="165" fontId="17" fillId="6" borderId="3" xfId="3" applyNumberFormat="1" applyFont="1" applyFill="1" applyBorder="1" applyAlignment="1">
      <alignment horizontal="center" vertical="center"/>
    </xf>
    <xf numFmtId="165" fontId="17" fillId="6" borderId="9" xfId="3" applyNumberFormat="1" applyFont="1" applyFill="1" applyBorder="1" applyAlignment="1">
      <alignment horizontal="center" vertical="center"/>
    </xf>
    <xf numFmtId="0" fontId="16" fillId="6" borderId="1" xfId="3" applyFont="1" applyFill="1" applyBorder="1"/>
    <xf numFmtId="0" fontId="16" fillId="6" borderId="0" xfId="3" applyFont="1" applyFill="1"/>
    <xf numFmtId="167" fontId="17" fillId="6" borderId="0" xfId="3" applyNumberFormat="1" applyFont="1" applyFill="1" applyAlignment="1">
      <alignment horizontal="center" vertical="center"/>
    </xf>
    <xf numFmtId="167" fontId="17" fillId="6" borderId="6" xfId="3" applyNumberFormat="1" applyFont="1" applyFill="1" applyBorder="1" applyAlignment="1">
      <alignment horizontal="center" vertical="center"/>
    </xf>
    <xf numFmtId="0" fontId="16" fillId="6" borderId="7" xfId="3" applyFont="1" applyFill="1" applyBorder="1"/>
    <xf numFmtId="0" fontId="16" fillId="6" borderId="4" xfId="3" applyFont="1" applyFill="1" applyBorder="1"/>
    <xf numFmtId="167" fontId="17" fillId="6" borderId="4" xfId="3" applyNumberFormat="1" applyFont="1" applyFill="1" applyBorder="1" applyAlignment="1">
      <alignment horizontal="center" vertical="center"/>
    </xf>
    <xf numFmtId="167" fontId="17" fillId="6" borderId="10" xfId="3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49" fontId="16" fillId="8" borderId="1" xfId="0" applyNumberFormat="1" applyFont="1" applyFill="1" applyBorder="1" applyAlignment="1">
      <alignment horizontal="left" vertical="center"/>
    </xf>
    <xf numFmtId="165" fontId="16" fillId="8" borderId="1" xfId="0" applyNumberFormat="1" applyFont="1" applyFill="1" applyBorder="1" applyAlignment="1">
      <alignment horizontal="center" vertical="center"/>
    </xf>
    <xf numFmtId="20" fontId="16" fillId="8" borderId="2" xfId="0" applyNumberFormat="1" applyFont="1" applyFill="1" applyBorder="1" applyAlignment="1">
      <alignment horizontal="center" vertical="center" wrapText="1"/>
    </xf>
    <xf numFmtId="20" fontId="16" fillId="8" borderId="2" xfId="0" applyNumberFormat="1" applyFont="1" applyFill="1" applyBorder="1" applyAlignment="1">
      <alignment horizontal="center" vertical="center"/>
    </xf>
    <xf numFmtId="164" fontId="17" fillId="8" borderId="5" xfId="0" applyNumberFormat="1" applyFont="1" applyFill="1" applyBorder="1" applyAlignment="1">
      <alignment horizontal="left" vertical="center"/>
    </xf>
    <xf numFmtId="49" fontId="16" fillId="8" borderId="4" xfId="0" applyNumberFormat="1" applyFont="1" applyFill="1" applyBorder="1" applyAlignment="1">
      <alignment horizontal="left" vertical="center"/>
    </xf>
    <xf numFmtId="0" fontId="16" fillId="8" borderId="4" xfId="0" applyFont="1" applyFill="1" applyBorder="1" applyAlignment="1">
      <alignment horizontal="left" vertical="center"/>
    </xf>
    <xf numFmtId="49" fontId="16" fillId="8" borderId="7" xfId="0" applyNumberFormat="1" applyFont="1" applyFill="1" applyBorder="1" applyAlignment="1">
      <alignment horizontal="left" vertical="center"/>
    </xf>
    <xf numFmtId="165" fontId="16" fillId="8" borderId="7" xfId="0" applyNumberFormat="1" applyFont="1" applyFill="1" applyBorder="1" applyAlignment="1">
      <alignment horizontal="center" vertical="center"/>
    </xf>
    <xf numFmtId="165" fontId="16" fillId="8" borderId="5" xfId="0" applyNumberFormat="1" applyFont="1" applyFill="1" applyBorder="1" applyAlignment="1">
      <alignment horizontal="center" vertical="center" wrapText="1"/>
    </xf>
    <xf numFmtId="20" fontId="16" fillId="8" borderId="5" xfId="0" applyNumberFormat="1" applyFont="1" applyFill="1" applyBorder="1" applyAlignment="1">
      <alignment horizontal="center" vertical="center"/>
    </xf>
    <xf numFmtId="49" fontId="16" fillId="7" borderId="7" xfId="2" applyNumberFormat="1" applyFont="1" applyFill="1" applyBorder="1" applyAlignment="1">
      <alignment horizontal="left" vertical="center"/>
    </xf>
    <xf numFmtId="0" fontId="16" fillId="0" borderId="3" xfId="0" applyFont="1" applyBorder="1"/>
    <xf numFmtId="0" fontId="20" fillId="0" borderId="4" xfId="0" applyFont="1" applyBorder="1" applyAlignment="1">
      <alignment horizontal="left"/>
    </xf>
    <xf numFmtId="49" fontId="16" fillId="8" borderId="8" xfId="2" applyNumberFormat="1" applyFont="1" applyFill="1" applyBorder="1" applyAlignment="1">
      <alignment horizontal="left" vertical="center"/>
    </xf>
    <xf numFmtId="49" fontId="16" fillId="8" borderId="7" xfId="2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169" fontId="17" fillId="7" borderId="2" xfId="0" applyNumberFormat="1" applyFont="1" applyFill="1" applyBorder="1" applyAlignment="1">
      <alignment vertical="center"/>
    </xf>
    <xf numFmtId="169" fontId="17" fillId="0" borderId="2" xfId="0" applyNumberFormat="1" applyFont="1" applyBorder="1" applyAlignment="1">
      <alignment vertical="center"/>
    </xf>
    <xf numFmtId="169" fontId="17" fillId="0" borderId="5" xfId="0" applyNumberFormat="1" applyFont="1" applyBorder="1" applyAlignment="1">
      <alignment vertical="center"/>
    </xf>
    <xf numFmtId="169" fontId="17" fillId="8" borderId="2" xfId="0" applyNumberFormat="1" applyFont="1" applyFill="1" applyBorder="1" applyAlignment="1">
      <alignment vertical="center"/>
    </xf>
    <xf numFmtId="169" fontId="17" fillId="7" borderId="5" xfId="0" applyNumberFormat="1" applyFont="1" applyFill="1" applyBorder="1" applyAlignment="1">
      <alignment vertical="center"/>
    </xf>
    <xf numFmtId="169" fontId="17" fillId="8" borderId="5" xfId="0" applyNumberFormat="1" applyFont="1" applyFill="1" applyBorder="1" applyAlignment="1">
      <alignment vertical="center"/>
    </xf>
    <xf numFmtId="170" fontId="17" fillId="7" borderId="2" xfId="0" applyNumberFormat="1" applyFont="1" applyFill="1" applyBorder="1" applyAlignment="1">
      <alignment vertical="center"/>
    </xf>
    <xf numFmtId="170" fontId="17" fillId="0" borderId="2" xfId="0" applyNumberFormat="1" applyFont="1" applyBorder="1" applyAlignment="1">
      <alignment vertical="center"/>
    </xf>
    <xf numFmtId="170" fontId="17" fillId="0" borderId="5" xfId="0" applyNumberFormat="1" applyFont="1" applyBorder="1" applyAlignment="1">
      <alignment vertical="center"/>
    </xf>
    <xf numFmtId="170" fontId="17" fillId="8" borderId="2" xfId="0" applyNumberFormat="1" applyFont="1" applyFill="1" applyBorder="1" applyAlignment="1">
      <alignment vertical="center"/>
    </xf>
    <xf numFmtId="170" fontId="17" fillId="7" borderId="5" xfId="0" applyNumberFormat="1" applyFont="1" applyFill="1" applyBorder="1" applyAlignment="1">
      <alignment vertical="center"/>
    </xf>
    <xf numFmtId="170" fontId="17" fillId="8" borderId="5" xfId="0" applyNumberFormat="1" applyFont="1" applyFill="1" applyBorder="1" applyAlignment="1">
      <alignment vertical="center"/>
    </xf>
    <xf numFmtId="0" fontId="15" fillId="5" borderId="0" xfId="3" applyFont="1" applyFill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7" fillId="6" borderId="3" xfId="3" applyFont="1" applyFill="1" applyBorder="1" applyAlignment="1">
      <alignment horizontal="center" vertical="center"/>
    </xf>
    <xf numFmtId="0" fontId="17" fillId="6" borderId="0" xfId="3" applyFont="1" applyFill="1" applyAlignment="1">
      <alignment horizontal="center" vertical="center"/>
    </xf>
    <xf numFmtId="0" fontId="8" fillId="5" borderId="0" xfId="3" applyFont="1" applyFill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8" fontId="1" fillId="9" borderId="1" xfId="2" applyNumberFormat="1" applyFont="1" applyFill="1" applyBorder="1" applyAlignment="1">
      <alignment horizontal="left" vertical="center"/>
    </xf>
    <xf numFmtId="168" fontId="1" fillId="9" borderId="0" xfId="2" applyNumberFormat="1" applyFont="1" applyFill="1" applyBorder="1" applyAlignment="1">
      <alignment horizontal="left" vertical="center"/>
    </xf>
    <xf numFmtId="0" fontId="15" fillId="5" borderId="0" xfId="3" applyFont="1" applyFill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7" fillId="6" borderId="4" xfId="3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4" fontId="10" fillId="8" borderId="1" xfId="2" applyNumberFormat="1" applyFont="1" applyFill="1" applyBorder="1" applyAlignment="1">
      <alignment horizontal="left" vertical="center"/>
    </xf>
    <xf numFmtId="164" fontId="10" fillId="8" borderId="0" xfId="2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</cellXfs>
  <cellStyles count="4">
    <cellStyle name="20% - Accent4" xfId="2" builtinId="42"/>
    <cellStyle name="Bad" xfId="1" builtinId="27"/>
    <cellStyle name="Normal" xfId="0" builtinId="0"/>
    <cellStyle name="Style 1" xfId="3" xr:uid="{00000000-0005-0000-0000-000003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0"/>
  <sheetViews>
    <sheetView showGridLines="0" tabSelected="1" showRuler="0" view="pageLayout" zoomScale="140" zoomScaleNormal="100" zoomScalePageLayoutView="140" workbookViewId="0">
      <selection activeCell="C5" sqref="C5:E5"/>
    </sheetView>
  </sheetViews>
  <sheetFormatPr baseColWidth="10" defaultColWidth="8.83203125" defaultRowHeight="15" x14ac:dyDescent="0.2"/>
  <cols>
    <col min="1" max="1" width="9.5" customWidth="1"/>
    <col min="2" max="2" width="7.5" customWidth="1"/>
    <col min="3" max="3" width="7" customWidth="1"/>
    <col min="4" max="4" width="3.83203125" customWidth="1"/>
    <col min="5" max="5" width="6.83203125" customWidth="1"/>
    <col min="6" max="6" width="3.83203125" customWidth="1"/>
    <col min="7" max="7" width="10.5" customWidth="1"/>
    <col min="8" max="8" width="13.5" customWidth="1"/>
    <col min="9" max="9" width="9.5" customWidth="1"/>
    <col min="10" max="10" width="7.5" customWidth="1"/>
    <col min="11" max="11" width="9.33203125" customWidth="1"/>
    <col min="12" max="12" width="9.33203125" bestFit="1" customWidth="1"/>
    <col min="13" max="13" width="14.5" customWidth="1"/>
  </cols>
  <sheetData>
    <row r="1" spans="1:25" ht="15.75" customHeight="1" x14ac:dyDescent="0.25">
      <c r="A1" s="111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" t="s">
        <v>26</v>
      </c>
    </row>
    <row r="2" spans="1:25" ht="6" customHeight="1" x14ac:dyDescent="0.25">
      <c r="A2" s="3"/>
      <c r="B2" s="3"/>
      <c r="C2" s="3"/>
      <c r="D2" s="3"/>
      <c r="E2" s="3"/>
      <c r="F2" s="3"/>
      <c r="G2" s="3"/>
      <c r="H2" s="3"/>
      <c r="N2" s="10"/>
    </row>
    <row r="3" spans="1:25" ht="14.25" customHeight="1" x14ac:dyDescent="0.25">
      <c r="A3" s="115" t="s">
        <v>0</v>
      </c>
      <c r="B3" s="115"/>
      <c r="C3" s="2" t="s">
        <v>22</v>
      </c>
      <c r="D3" s="7"/>
      <c r="E3" s="7"/>
      <c r="F3" s="3"/>
      <c r="G3" s="3"/>
      <c r="H3" s="3"/>
      <c r="N3" s="116" t="s">
        <v>40</v>
      </c>
      <c r="O3" s="116"/>
      <c r="P3" s="116"/>
      <c r="Q3" s="116"/>
      <c r="R3" s="116"/>
      <c r="S3" s="116"/>
      <c r="T3" s="116"/>
      <c r="U3" s="16"/>
    </row>
    <row r="4" spans="1:25" ht="14.25" customHeight="1" x14ac:dyDescent="0.25">
      <c r="A4" s="4" t="s">
        <v>21</v>
      </c>
      <c r="B4" s="4"/>
      <c r="C4" s="2" t="s">
        <v>23</v>
      </c>
      <c r="D4" s="8"/>
      <c r="E4" s="8"/>
      <c r="F4" s="3"/>
      <c r="G4" s="3"/>
      <c r="H4" s="3"/>
      <c r="N4" s="116"/>
      <c r="O4" s="116"/>
      <c r="P4" s="116"/>
      <c r="Q4" s="116"/>
      <c r="R4" s="116"/>
      <c r="S4" s="116"/>
      <c r="T4" s="116"/>
      <c r="U4" s="16"/>
    </row>
    <row r="5" spans="1:25" ht="14.25" customHeight="1" x14ac:dyDescent="0.2">
      <c r="A5" s="4" t="s">
        <v>37</v>
      </c>
      <c r="B5" s="4"/>
      <c r="C5" s="118">
        <v>45352</v>
      </c>
      <c r="D5" s="119"/>
      <c r="E5" s="119"/>
      <c r="G5" s="5"/>
      <c r="H5" s="5"/>
      <c r="I5" s="6"/>
      <c r="J5" s="5"/>
      <c r="K5" s="5"/>
      <c r="L5" s="5"/>
      <c r="N5" s="116"/>
      <c r="O5" s="116"/>
      <c r="P5" s="116"/>
      <c r="Q5" s="116"/>
      <c r="R5" s="116"/>
      <c r="S5" s="116"/>
      <c r="T5" s="116"/>
      <c r="U5" s="16"/>
    </row>
    <row r="6" spans="1:25" ht="5.25" customHeight="1" x14ac:dyDescent="0.2">
      <c r="K6" s="1"/>
      <c r="L6" s="1"/>
      <c r="M6" s="1"/>
      <c r="N6" s="116" t="s">
        <v>33</v>
      </c>
      <c r="O6" s="116"/>
      <c r="P6" s="116"/>
      <c r="Q6" s="116"/>
      <c r="R6" s="116"/>
      <c r="S6" s="116"/>
      <c r="T6" s="116"/>
      <c r="U6" s="116"/>
      <c r="V6" s="116"/>
      <c r="W6" s="116"/>
    </row>
    <row r="7" spans="1:25" s="16" customFormat="1" ht="10.75" customHeight="1" x14ac:dyDescent="0.2">
      <c r="A7" s="110" t="s">
        <v>16</v>
      </c>
      <c r="B7" s="12" t="s">
        <v>2</v>
      </c>
      <c r="C7" s="120" t="s">
        <v>18</v>
      </c>
      <c r="D7" s="120"/>
      <c r="E7" s="120" t="s">
        <v>19</v>
      </c>
      <c r="F7" s="120"/>
      <c r="G7" s="13" t="s">
        <v>20</v>
      </c>
      <c r="H7" s="14" t="s">
        <v>11</v>
      </c>
      <c r="I7" s="15" t="s">
        <v>12</v>
      </c>
      <c r="J7" s="13" t="s">
        <v>13</v>
      </c>
      <c r="K7" s="13" t="s">
        <v>15</v>
      </c>
      <c r="L7" s="13" t="s">
        <v>14</v>
      </c>
      <c r="M7" s="13" t="s">
        <v>31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</row>
    <row r="8" spans="1:25" s="16" customFormat="1" ht="10.75" customHeight="1" x14ac:dyDescent="0.2">
      <c r="A8" s="98">
        <f>C5</f>
        <v>45352</v>
      </c>
      <c r="B8" s="17" t="str">
        <f t="shared" ref="B8:B38" si="0">TEXT(A8,"ddd")</f>
        <v>Fri</v>
      </c>
      <c r="C8" s="18" t="s">
        <v>6</v>
      </c>
      <c r="D8" s="19" t="s">
        <v>4</v>
      </c>
      <c r="E8" s="20" t="s">
        <v>29</v>
      </c>
      <c r="F8" s="19" t="s">
        <v>5</v>
      </c>
      <c r="G8" s="21">
        <v>4.1666666666666664E-2</v>
      </c>
      <c r="H8" s="22">
        <f>IF((TIMEVALUE(CONCATENATE(E8," ",F8))-TIMEVALUE(CONCATENATE(C8," ",D8))-G8)&lt;=TIMEVALUE("8:00"),TIMEVALUE(CONCATENATE(E8," ",F8))-TIMEVALUE(CONCATENATE(C8," ",D8))-G8,TIMEVALUE("8:00"))</f>
        <v>0.33333333333333331</v>
      </c>
      <c r="I8" s="23">
        <f xml:space="preserve"> TIMEVALUE(CONCATENATE(E8," ",F8))-TIMEVALUE(CONCATENATE(C8," ",D8))-G8 - H8</f>
        <v>2.0833333333333315E-2</v>
      </c>
      <c r="J8" s="24"/>
      <c r="K8" s="24"/>
      <c r="L8" s="24"/>
      <c r="M8" s="25">
        <f t="shared" ref="M8:M14" si="1">H8+I8+J8+K8+L8</f>
        <v>0.35416666666666663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</row>
    <row r="9" spans="1:25" s="16" customFormat="1" ht="10.75" customHeight="1" x14ac:dyDescent="0.2">
      <c r="A9" s="98">
        <f t="shared" ref="A9:A35" si="2">A8+1</f>
        <v>45353</v>
      </c>
      <c r="B9" s="26" t="str">
        <f t="shared" si="0"/>
        <v>Sat</v>
      </c>
      <c r="C9" s="27" t="s">
        <v>30</v>
      </c>
      <c r="D9" s="28" t="s">
        <v>4</v>
      </c>
      <c r="E9" s="29" t="s">
        <v>32</v>
      </c>
      <c r="F9" s="28" t="s">
        <v>5</v>
      </c>
      <c r="G9" s="30">
        <v>2.0833333333333332E-2</v>
      </c>
      <c r="H9" s="31">
        <f t="shared" ref="H9:H14" si="3">IF((TIMEVALUE(CONCATENATE(E9," ",F9))-TIMEVALUE(CONCATENATE(C9," ",D9))-G9)&lt;=TIMEVALUE("8:00"),TIMEVALUE(CONCATENATE(E9," ",F9))-TIMEVALUE(CONCATENATE(C9," ",D9))-G9,TIMEVALUE("8:00"))</f>
        <v>0.33333333333333337</v>
      </c>
      <c r="I9" s="32">
        <f t="shared" ref="I9:I14" si="4" xml:space="preserve"> TIMEVALUE(CONCATENATE(E9," ",F9))-TIMEVALUE(CONCATENATE(C9," ",D9))-G9 - H9</f>
        <v>0</v>
      </c>
      <c r="J9" s="33"/>
      <c r="K9" s="33"/>
      <c r="L9" s="33"/>
      <c r="M9" s="32">
        <f t="shared" si="1"/>
        <v>0.33333333333333337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</row>
    <row r="10" spans="1:25" s="16" customFormat="1" ht="10.75" customHeight="1" x14ac:dyDescent="0.2">
      <c r="A10" s="99">
        <f t="shared" si="2"/>
        <v>45354</v>
      </c>
      <c r="B10" s="17" t="str">
        <f t="shared" si="0"/>
        <v>Sun</v>
      </c>
      <c r="C10" s="18" t="s">
        <v>24</v>
      </c>
      <c r="D10" s="19" t="s">
        <v>4</v>
      </c>
      <c r="E10" s="20" t="s">
        <v>25</v>
      </c>
      <c r="F10" s="19" t="s">
        <v>5</v>
      </c>
      <c r="G10" s="21">
        <v>6.25E-2</v>
      </c>
      <c r="H10" s="22">
        <f t="shared" si="3"/>
        <v>0.33333333333333331</v>
      </c>
      <c r="I10" s="23">
        <f t="shared" si="4"/>
        <v>2.0833333333333315E-2</v>
      </c>
      <c r="J10" s="34"/>
      <c r="K10" s="34"/>
      <c r="L10" s="34"/>
      <c r="M10" s="25">
        <f t="shared" si="1"/>
        <v>0.35416666666666663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</row>
    <row r="11" spans="1:25" s="16" customFormat="1" ht="10.75" customHeight="1" x14ac:dyDescent="0.2">
      <c r="A11" s="98">
        <f t="shared" si="2"/>
        <v>45355</v>
      </c>
      <c r="B11" s="26" t="str">
        <f t="shared" si="0"/>
        <v>Mon</v>
      </c>
      <c r="C11" s="27" t="s">
        <v>8</v>
      </c>
      <c r="D11" s="28" t="s">
        <v>4</v>
      </c>
      <c r="E11" s="29" t="s">
        <v>8</v>
      </c>
      <c r="F11" s="28" t="s">
        <v>4</v>
      </c>
      <c r="G11" s="30">
        <v>0</v>
      </c>
      <c r="H11" s="31">
        <f t="shared" si="3"/>
        <v>0</v>
      </c>
      <c r="I11" s="32">
        <f t="shared" si="4"/>
        <v>0</v>
      </c>
      <c r="J11" s="33"/>
      <c r="K11" s="33"/>
      <c r="L11" s="33"/>
      <c r="M11" s="32">
        <f t="shared" si="1"/>
        <v>0</v>
      </c>
      <c r="N11" s="116" t="s">
        <v>34</v>
      </c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5" s="16" customFormat="1" ht="10.75" customHeight="1" x14ac:dyDescent="0.2">
      <c r="A12" s="99">
        <f t="shared" si="2"/>
        <v>45356</v>
      </c>
      <c r="B12" s="17" t="str">
        <f t="shared" si="0"/>
        <v>Tue</v>
      </c>
      <c r="C12" s="18" t="s">
        <v>8</v>
      </c>
      <c r="D12" s="19" t="s">
        <v>4</v>
      </c>
      <c r="E12" s="20" t="s">
        <v>8</v>
      </c>
      <c r="F12" s="19" t="s">
        <v>4</v>
      </c>
      <c r="G12" s="21">
        <v>0</v>
      </c>
      <c r="H12" s="22">
        <f t="shared" si="3"/>
        <v>0</v>
      </c>
      <c r="I12" s="23">
        <f t="shared" si="4"/>
        <v>0</v>
      </c>
      <c r="J12" s="34"/>
      <c r="K12" s="34"/>
      <c r="L12" s="34"/>
      <c r="M12" s="25">
        <f t="shared" si="1"/>
        <v>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25" s="16" customFormat="1" ht="10.75" customHeight="1" x14ac:dyDescent="0.2">
      <c r="A13" s="98">
        <f t="shared" si="2"/>
        <v>45357</v>
      </c>
      <c r="B13" s="26" t="str">
        <f t="shared" si="0"/>
        <v>Wed</v>
      </c>
      <c r="C13" s="27" t="s">
        <v>6</v>
      </c>
      <c r="D13" s="28" t="s">
        <v>4</v>
      </c>
      <c r="E13" s="29" t="s">
        <v>7</v>
      </c>
      <c r="F13" s="28" t="s">
        <v>5</v>
      </c>
      <c r="G13" s="30">
        <v>4.1666666666666664E-2</v>
      </c>
      <c r="H13" s="31">
        <f t="shared" si="3"/>
        <v>0.33333333333333337</v>
      </c>
      <c r="I13" s="32">
        <f t="shared" si="4"/>
        <v>0</v>
      </c>
      <c r="J13" s="33"/>
      <c r="K13" s="33"/>
      <c r="L13" s="35"/>
      <c r="M13" s="32">
        <f t="shared" si="1"/>
        <v>0.33333333333333337</v>
      </c>
      <c r="N13" s="116" t="s">
        <v>35</v>
      </c>
      <c r="O13" s="116"/>
      <c r="P13" s="116"/>
      <c r="Q13" s="116"/>
      <c r="R13" s="116"/>
      <c r="S13" s="116"/>
      <c r="T13" s="116"/>
      <c r="U13" s="116"/>
      <c r="V13" s="116"/>
      <c r="W13" s="116"/>
    </row>
    <row r="14" spans="1:25" s="16" customFormat="1" ht="10.75" customHeight="1" x14ac:dyDescent="0.2">
      <c r="A14" s="100">
        <f t="shared" si="2"/>
        <v>45358</v>
      </c>
      <c r="B14" s="36" t="str">
        <f t="shared" si="0"/>
        <v>Thu</v>
      </c>
      <c r="C14" s="37" t="s">
        <v>6</v>
      </c>
      <c r="D14" s="38" t="s">
        <v>4</v>
      </c>
      <c r="E14" s="39" t="s">
        <v>7</v>
      </c>
      <c r="F14" s="38" t="s">
        <v>5</v>
      </c>
      <c r="G14" s="40">
        <v>4.1666666666666664E-2</v>
      </c>
      <c r="H14" s="41">
        <f t="shared" si="3"/>
        <v>0.33333333333333337</v>
      </c>
      <c r="I14" s="42">
        <f t="shared" si="4"/>
        <v>0</v>
      </c>
      <c r="J14" s="43"/>
      <c r="K14" s="43"/>
      <c r="L14" s="43"/>
      <c r="M14" s="44">
        <f t="shared" si="1"/>
        <v>0.33333333333333337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5" s="16" customFormat="1" ht="10.75" customHeight="1" x14ac:dyDescent="0.2">
      <c r="A15" s="98">
        <f t="shared" si="2"/>
        <v>45359</v>
      </c>
      <c r="B15" s="26" t="str">
        <f t="shared" si="0"/>
        <v>Fri</v>
      </c>
      <c r="C15" s="53" t="s">
        <v>6</v>
      </c>
      <c r="D15" s="54" t="s">
        <v>4</v>
      </c>
      <c r="E15" s="55" t="s">
        <v>29</v>
      </c>
      <c r="F15" s="54" t="s">
        <v>5</v>
      </c>
      <c r="G15" s="56">
        <v>4.1666666666666664E-2</v>
      </c>
      <c r="H15" s="31">
        <f>IF((TIMEVALUE(CONCATENATE(E15," ",F15))-TIMEVALUE(CONCATENATE(C15," ",D15))-G15)&lt;=TIMEVALUE("8:00"),TIMEVALUE(CONCATENATE(E15," ",F15))-TIMEVALUE(CONCATENATE(C15," ",D15))-G15,TIMEVALUE("8:00"))</f>
        <v>0.33333333333333331</v>
      </c>
      <c r="I15" s="32">
        <f xml:space="preserve"> TIMEVALUE(CONCATENATE(E15," ",F15))-TIMEVALUE(CONCATENATE(C15," ",D15))-G15 - H15</f>
        <v>2.0833333333333315E-2</v>
      </c>
      <c r="J15" s="57"/>
      <c r="K15" s="57"/>
      <c r="L15" s="57"/>
      <c r="M15" s="32">
        <f t="shared" ref="M15:M21" si="5">H15+I15+J15+K15+L15</f>
        <v>0.35416666666666663</v>
      </c>
      <c r="N15" s="116" t="s">
        <v>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25" s="16" customFormat="1" ht="10.75" customHeight="1" x14ac:dyDescent="0.2">
      <c r="A16" s="101">
        <f t="shared" si="2"/>
        <v>45360</v>
      </c>
      <c r="B16" s="58" t="str">
        <f t="shared" si="0"/>
        <v>Sat</v>
      </c>
      <c r="C16" s="66" t="s">
        <v>17</v>
      </c>
      <c r="D16" s="60" t="s">
        <v>4</v>
      </c>
      <c r="E16" s="61" t="s">
        <v>32</v>
      </c>
      <c r="F16" s="60" t="s">
        <v>5</v>
      </c>
      <c r="G16" s="62">
        <v>2.0833333333333332E-2</v>
      </c>
      <c r="H16" s="63">
        <f t="shared" ref="H16:H21" si="6">IF((TIMEVALUE(CONCATENATE(E16," ",F16))-TIMEVALUE(CONCATENATE(C16," ",D16))-G16)&lt;=TIMEVALUE("8:00"),TIMEVALUE(CONCATENATE(E16," ",F16))-TIMEVALUE(CONCATENATE(C16," ",D16))-G16,TIMEVALUE("8:00"))</f>
        <v>0.33333333333333331</v>
      </c>
      <c r="I16" s="23">
        <f t="shared" ref="I16:I21" si="7" xml:space="preserve"> TIMEVALUE(CONCATENATE(E16," ",F16))-TIMEVALUE(CONCATENATE(C16," ",D16))-G16 - H16</f>
        <v>6.9444444444444475E-2</v>
      </c>
      <c r="J16" s="64"/>
      <c r="K16" s="64"/>
      <c r="L16" s="64"/>
      <c r="M16" s="23">
        <f t="shared" si="5"/>
        <v>0.40277777777777779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s="16" customFormat="1" ht="10.75" customHeight="1" x14ac:dyDescent="0.2">
      <c r="A17" s="98">
        <f t="shared" si="2"/>
        <v>45361</v>
      </c>
      <c r="B17" s="26" t="str">
        <f t="shared" si="0"/>
        <v>Sun</v>
      </c>
      <c r="C17" s="53" t="s">
        <v>24</v>
      </c>
      <c r="D17" s="54" t="s">
        <v>4</v>
      </c>
      <c r="E17" s="55" t="s">
        <v>25</v>
      </c>
      <c r="F17" s="54" t="s">
        <v>5</v>
      </c>
      <c r="G17" s="56">
        <v>6.25E-2</v>
      </c>
      <c r="H17" s="31">
        <f t="shared" si="6"/>
        <v>0.33333333333333331</v>
      </c>
      <c r="I17" s="32">
        <f t="shared" si="7"/>
        <v>2.0833333333333315E-2</v>
      </c>
      <c r="J17" s="65"/>
      <c r="K17" s="65"/>
      <c r="L17" s="65"/>
      <c r="M17" s="32">
        <f t="shared" si="5"/>
        <v>0.35416666666666663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s="16" customFormat="1" ht="10.75" customHeight="1" x14ac:dyDescent="0.2">
      <c r="A18" s="101">
        <f t="shared" si="2"/>
        <v>45362</v>
      </c>
      <c r="B18" s="58" t="str">
        <f t="shared" si="0"/>
        <v>Mon</v>
      </c>
      <c r="C18" s="66" t="s">
        <v>8</v>
      </c>
      <c r="D18" s="60" t="s">
        <v>4</v>
      </c>
      <c r="E18" s="61" t="s">
        <v>8</v>
      </c>
      <c r="F18" s="60" t="s">
        <v>4</v>
      </c>
      <c r="G18" s="62">
        <v>0</v>
      </c>
      <c r="H18" s="63">
        <f t="shared" si="6"/>
        <v>0</v>
      </c>
      <c r="I18" s="23">
        <f t="shared" si="7"/>
        <v>0</v>
      </c>
      <c r="J18" s="64"/>
      <c r="K18" s="64"/>
      <c r="L18" s="64"/>
      <c r="M18" s="23">
        <f t="shared" si="5"/>
        <v>0</v>
      </c>
      <c r="N18" s="116" t="s">
        <v>34</v>
      </c>
      <c r="O18" s="116"/>
      <c r="P18" s="116"/>
      <c r="Q18" s="116"/>
      <c r="R18" s="116"/>
      <c r="S18" s="116"/>
      <c r="T18" s="116"/>
      <c r="U18" s="116"/>
      <c r="V18" s="116"/>
      <c r="W18" s="116"/>
    </row>
    <row r="19" spans="1:25" s="16" customFormat="1" ht="10.75" customHeight="1" x14ac:dyDescent="0.2">
      <c r="A19" s="98">
        <f t="shared" si="2"/>
        <v>45363</v>
      </c>
      <c r="B19" s="26" t="str">
        <f t="shared" si="0"/>
        <v>Tue</v>
      </c>
      <c r="C19" s="53" t="s">
        <v>8</v>
      </c>
      <c r="D19" s="54" t="s">
        <v>4</v>
      </c>
      <c r="E19" s="55" t="s">
        <v>8</v>
      </c>
      <c r="F19" s="54" t="s">
        <v>4</v>
      </c>
      <c r="G19" s="56">
        <v>0</v>
      </c>
      <c r="H19" s="31">
        <f t="shared" si="6"/>
        <v>0</v>
      </c>
      <c r="I19" s="32">
        <f t="shared" si="7"/>
        <v>0</v>
      </c>
      <c r="J19" s="65"/>
      <c r="K19" s="65"/>
      <c r="L19" s="65"/>
      <c r="M19" s="32">
        <f t="shared" si="5"/>
        <v>0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5" s="16" customFormat="1" ht="10.75" customHeight="1" x14ac:dyDescent="0.2">
      <c r="A20" s="101">
        <f t="shared" si="2"/>
        <v>45364</v>
      </c>
      <c r="B20" s="58" t="str">
        <f t="shared" si="0"/>
        <v>Wed</v>
      </c>
      <c r="C20" s="66" t="s">
        <v>6</v>
      </c>
      <c r="D20" s="60" t="s">
        <v>4</v>
      </c>
      <c r="E20" s="61" t="s">
        <v>7</v>
      </c>
      <c r="F20" s="60" t="s">
        <v>5</v>
      </c>
      <c r="G20" s="62">
        <v>4.1666666666666664E-2</v>
      </c>
      <c r="H20" s="63">
        <f t="shared" si="6"/>
        <v>0.33333333333333337</v>
      </c>
      <c r="I20" s="23">
        <f t="shared" si="7"/>
        <v>0</v>
      </c>
      <c r="J20" s="64"/>
      <c r="K20" s="64"/>
      <c r="L20" s="67"/>
      <c r="M20" s="23">
        <f t="shared" si="5"/>
        <v>0.33333333333333337</v>
      </c>
      <c r="N20" s="116" t="s">
        <v>35</v>
      </c>
      <c r="O20" s="116"/>
      <c r="P20" s="116"/>
      <c r="Q20" s="116"/>
      <c r="R20" s="116"/>
      <c r="S20" s="116"/>
      <c r="T20" s="116"/>
      <c r="U20" s="116"/>
      <c r="V20" s="116"/>
      <c r="W20" s="116"/>
    </row>
    <row r="21" spans="1:25" s="16" customFormat="1" ht="10.75" customHeight="1" x14ac:dyDescent="0.2">
      <c r="A21" s="102">
        <f t="shared" si="2"/>
        <v>45365</v>
      </c>
      <c r="B21" s="45" t="str">
        <f t="shared" si="0"/>
        <v>Thu</v>
      </c>
      <c r="C21" s="46" t="s">
        <v>8</v>
      </c>
      <c r="D21" s="47" t="s">
        <v>4</v>
      </c>
      <c r="E21" s="48" t="s">
        <v>8</v>
      </c>
      <c r="F21" s="47" t="s">
        <v>4</v>
      </c>
      <c r="G21" s="49">
        <v>0</v>
      </c>
      <c r="H21" s="50">
        <f t="shared" si="6"/>
        <v>0</v>
      </c>
      <c r="I21" s="51">
        <f t="shared" si="7"/>
        <v>0</v>
      </c>
      <c r="J21" s="52"/>
      <c r="K21" s="52"/>
      <c r="L21" s="52">
        <v>0.33333333333333331</v>
      </c>
      <c r="M21" s="51">
        <f t="shared" si="5"/>
        <v>0.33333333333333331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25" s="16" customFormat="1" ht="10.75" customHeight="1" x14ac:dyDescent="0.2">
      <c r="A22" s="101">
        <f t="shared" si="2"/>
        <v>45366</v>
      </c>
      <c r="B22" s="58" t="str">
        <f t="shared" si="0"/>
        <v>Fri</v>
      </c>
      <c r="C22" s="59" t="s">
        <v>6</v>
      </c>
      <c r="D22" s="80" t="s">
        <v>4</v>
      </c>
      <c r="E22" s="81" t="s">
        <v>29</v>
      </c>
      <c r="F22" s="80" t="s">
        <v>5</v>
      </c>
      <c r="G22" s="82">
        <v>4.1666666666666664E-2</v>
      </c>
      <c r="H22" s="63">
        <f>IF((TIMEVALUE(CONCATENATE(E22," ",F22))-TIMEVALUE(CONCATENATE(C22," ",D22))-G22)&lt;=TIMEVALUE("8:00"),TIMEVALUE(CONCATENATE(E22," ",F22))-TIMEVALUE(CONCATENATE(C22," ",D22))-G22,TIMEVALUE("8:00"))</f>
        <v>0.33333333333333331</v>
      </c>
      <c r="I22" s="23">
        <f xml:space="preserve"> TIMEVALUE(CONCATENATE(E22," ",F22))-TIMEVALUE(CONCATENATE(C22," ",D22))-G22 - H22</f>
        <v>2.0833333333333315E-2</v>
      </c>
      <c r="J22" s="83"/>
      <c r="K22" s="83"/>
      <c r="L22" s="83"/>
      <c r="M22" s="23">
        <f t="shared" ref="M22:M28" si="8">H22+I22+J22+K22+L22</f>
        <v>0.35416666666666663</v>
      </c>
      <c r="N22" s="117" t="s">
        <v>36</v>
      </c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5" s="16" customFormat="1" ht="10.75" customHeight="1" x14ac:dyDescent="0.2">
      <c r="A23" s="98">
        <f t="shared" si="2"/>
        <v>45367</v>
      </c>
      <c r="B23" s="26" t="str">
        <f t="shared" si="0"/>
        <v>Sat</v>
      </c>
      <c r="C23" s="27" t="s">
        <v>24</v>
      </c>
      <c r="D23" s="28" t="s">
        <v>4</v>
      </c>
      <c r="E23" s="29" t="s">
        <v>32</v>
      </c>
      <c r="F23" s="28" t="s">
        <v>5</v>
      </c>
      <c r="G23" s="30">
        <v>2.0833333333333332E-2</v>
      </c>
      <c r="H23" s="31">
        <f t="shared" ref="H23:H28" si="9">IF((TIMEVALUE(CONCATENATE(E23," ",F23))-TIMEVALUE(CONCATENATE(C23," ",D23))-G23)&lt;=TIMEVALUE("8:00"),TIMEVALUE(CONCATENATE(E23," ",F23))-TIMEVALUE(CONCATENATE(C23," ",D23))-G23,TIMEVALUE("8:00"))</f>
        <v>0.33333333333333331</v>
      </c>
      <c r="I23" s="32">
        <f t="shared" ref="I23:I28" si="10" xml:space="preserve"> TIMEVALUE(CONCATENATE(E23," ",F23))-TIMEVALUE(CONCATENATE(C23," ",D23))-G23 - H23</f>
        <v>4.861111111111116E-2</v>
      </c>
      <c r="J23" s="33"/>
      <c r="K23" s="33"/>
      <c r="L23" s="33"/>
      <c r="M23" s="32">
        <f t="shared" si="8"/>
        <v>0.38194444444444448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5" s="16" customFormat="1" ht="10.75" customHeight="1" x14ac:dyDescent="0.2">
      <c r="A24" s="101">
        <f t="shared" si="2"/>
        <v>45368</v>
      </c>
      <c r="B24" s="58" t="str">
        <f t="shared" si="0"/>
        <v>Sun</v>
      </c>
      <c r="C24" s="59" t="s">
        <v>24</v>
      </c>
      <c r="D24" s="80" t="s">
        <v>4</v>
      </c>
      <c r="E24" s="81" t="s">
        <v>25</v>
      </c>
      <c r="F24" s="80" t="s">
        <v>5</v>
      </c>
      <c r="G24" s="82">
        <v>6.25E-2</v>
      </c>
      <c r="H24" s="63">
        <f t="shared" si="9"/>
        <v>0.33333333333333331</v>
      </c>
      <c r="I24" s="23">
        <f t="shared" si="10"/>
        <v>2.0833333333333315E-2</v>
      </c>
      <c r="J24" s="84"/>
      <c r="K24" s="84"/>
      <c r="L24" s="84"/>
      <c r="M24" s="23">
        <f t="shared" si="8"/>
        <v>0.35416666666666663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5" s="16" customFormat="1" ht="10.75" customHeight="1" x14ac:dyDescent="0.2">
      <c r="A25" s="98">
        <f t="shared" si="2"/>
        <v>45369</v>
      </c>
      <c r="B25" s="26" t="str">
        <f t="shared" si="0"/>
        <v>Mon</v>
      </c>
      <c r="C25" s="27" t="s">
        <v>8</v>
      </c>
      <c r="D25" s="28" t="s">
        <v>4</v>
      </c>
      <c r="E25" s="29" t="s">
        <v>8</v>
      </c>
      <c r="F25" s="28" t="s">
        <v>4</v>
      </c>
      <c r="G25" s="30">
        <v>0</v>
      </c>
      <c r="H25" s="31">
        <f t="shared" si="9"/>
        <v>0</v>
      </c>
      <c r="I25" s="32">
        <f t="shared" si="10"/>
        <v>0</v>
      </c>
      <c r="J25" s="33"/>
      <c r="K25" s="33"/>
      <c r="L25" s="33"/>
      <c r="M25" s="32">
        <f t="shared" si="8"/>
        <v>0</v>
      </c>
      <c r="N25"/>
      <c r="O25"/>
      <c r="P25"/>
      <c r="Q25"/>
      <c r="R25"/>
      <c r="S25"/>
      <c r="T25"/>
      <c r="U25"/>
      <c r="V25"/>
      <c r="W25"/>
      <c r="X25"/>
      <c r="Y25"/>
    </row>
    <row r="26" spans="1:25" s="16" customFormat="1" ht="10.75" customHeight="1" x14ac:dyDescent="0.2">
      <c r="A26" s="101">
        <f t="shared" si="2"/>
        <v>45370</v>
      </c>
      <c r="B26" s="58" t="str">
        <f t="shared" si="0"/>
        <v>Tue</v>
      </c>
      <c r="C26" s="59" t="s">
        <v>8</v>
      </c>
      <c r="D26" s="80" t="s">
        <v>4</v>
      </c>
      <c r="E26" s="81" t="s">
        <v>8</v>
      </c>
      <c r="F26" s="80" t="s">
        <v>4</v>
      </c>
      <c r="G26" s="82">
        <v>0</v>
      </c>
      <c r="H26" s="63">
        <f t="shared" si="9"/>
        <v>0</v>
      </c>
      <c r="I26" s="23">
        <f t="shared" si="10"/>
        <v>0</v>
      </c>
      <c r="J26" s="84"/>
      <c r="K26" s="84"/>
      <c r="L26" s="84"/>
      <c r="M26" s="23">
        <f t="shared" si="8"/>
        <v>0</v>
      </c>
      <c r="N26"/>
      <c r="O26"/>
      <c r="P26"/>
      <c r="Q26"/>
      <c r="R26"/>
      <c r="S26"/>
      <c r="T26"/>
      <c r="U26"/>
      <c r="V26"/>
      <c r="W26"/>
      <c r="X26"/>
      <c r="Y26"/>
    </row>
    <row r="27" spans="1:25" s="16" customFormat="1" ht="10.75" customHeight="1" x14ac:dyDescent="0.2">
      <c r="A27" s="98">
        <f t="shared" si="2"/>
        <v>45371</v>
      </c>
      <c r="B27" s="26" t="str">
        <f t="shared" si="0"/>
        <v>Wed</v>
      </c>
      <c r="C27" s="27" t="s">
        <v>6</v>
      </c>
      <c r="D27" s="28" t="s">
        <v>4</v>
      </c>
      <c r="E27" s="29" t="s">
        <v>7</v>
      </c>
      <c r="F27" s="28" t="s">
        <v>5</v>
      </c>
      <c r="G27" s="30">
        <v>4.1666666666666664E-2</v>
      </c>
      <c r="H27" s="31">
        <f t="shared" si="9"/>
        <v>0.33333333333333337</v>
      </c>
      <c r="I27" s="32">
        <f t="shared" si="10"/>
        <v>0</v>
      </c>
      <c r="J27" s="33"/>
      <c r="K27" s="33"/>
      <c r="L27" s="35"/>
      <c r="M27" s="32">
        <f t="shared" si="8"/>
        <v>0.33333333333333337</v>
      </c>
      <c r="N27"/>
      <c r="O27"/>
      <c r="P27"/>
      <c r="Q27"/>
      <c r="R27"/>
      <c r="S27"/>
      <c r="T27"/>
      <c r="U27"/>
      <c r="V27"/>
      <c r="W27"/>
      <c r="X27"/>
      <c r="Y27"/>
    </row>
    <row r="28" spans="1:25" s="16" customFormat="1" ht="10.75" customHeight="1" x14ac:dyDescent="0.2">
      <c r="A28" s="103">
        <f t="shared" si="2"/>
        <v>45372</v>
      </c>
      <c r="B28" s="85" t="str">
        <f t="shared" si="0"/>
        <v>Thu</v>
      </c>
      <c r="C28" s="86" t="s">
        <v>6</v>
      </c>
      <c r="D28" s="87" t="s">
        <v>4</v>
      </c>
      <c r="E28" s="88" t="s">
        <v>7</v>
      </c>
      <c r="F28" s="87" t="s">
        <v>5</v>
      </c>
      <c r="G28" s="89">
        <v>4.1666666666666664E-2</v>
      </c>
      <c r="H28" s="90">
        <f t="shared" si="9"/>
        <v>0.33333333333333337</v>
      </c>
      <c r="I28" s="42">
        <f t="shared" si="10"/>
        <v>0</v>
      </c>
      <c r="J28" s="91"/>
      <c r="K28" s="91"/>
      <c r="L28" s="91"/>
      <c r="M28" s="42">
        <f t="shared" si="8"/>
        <v>0.33333333333333337</v>
      </c>
      <c r="N28"/>
      <c r="O28"/>
      <c r="P28"/>
      <c r="Q28"/>
      <c r="R28"/>
      <c r="S28"/>
      <c r="T28"/>
      <c r="U28"/>
      <c r="V28"/>
      <c r="W28"/>
      <c r="X28"/>
      <c r="Y28"/>
    </row>
    <row r="29" spans="1:25" s="16" customFormat="1" ht="10.75" customHeight="1" x14ac:dyDescent="0.2">
      <c r="A29" s="98">
        <f t="shared" si="2"/>
        <v>45373</v>
      </c>
      <c r="B29" s="26" t="str">
        <f t="shared" si="0"/>
        <v>Fri</v>
      </c>
      <c r="C29" s="53" t="s">
        <v>6</v>
      </c>
      <c r="D29" s="54" t="s">
        <v>4</v>
      </c>
      <c r="E29" s="55" t="s">
        <v>29</v>
      </c>
      <c r="F29" s="54" t="s">
        <v>5</v>
      </c>
      <c r="G29" s="56">
        <v>4.1666666666666664E-2</v>
      </c>
      <c r="H29" s="31">
        <f>IF((TIMEVALUE(CONCATENATE(E29," ",F29))-TIMEVALUE(CONCATENATE(C29," ",D29))-G29)&lt;=TIMEVALUE("8:00"),TIMEVALUE(CONCATENATE(E29," ",F29))-TIMEVALUE(CONCATENATE(C29," ",D29))-G29,TIMEVALUE("8:00"))</f>
        <v>0.33333333333333331</v>
      </c>
      <c r="I29" s="32">
        <f xml:space="preserve"> TIMEVALUE(CONCATENATE(E29," ",F29))-TIMEVALUE(CONCATENATE(C29," ",D29))-G29 - H29</f>
        <v>2.0833333333333315E-2</v>
      </c>
      <c r="J29" s="57"/>
      <c r="K29" s="57"/>
      <c r="L29" s="57"/>
      <c r="M29" s="32">
        <f t="shared" ref="M29:M35" si="11">H29+I29+J29+K29+L29</f>
        <v>0.35416666666666663</v>
      </c>
      <c r="N29"/>
      <c r="O29"/>
      <c r="P29"/>
      <c r="Q29"/>
      <c r="R29"/>
      <c r="S29"/>
      <c r="T29"/>
      <c r="U29"/>
      <c r="V29"/>
      <c r="W29"/>
      <c r="X29"/>
      <c r="Y29"/>
    </row>
    <row r="30" spans="1:25" s="16" customFormat="1" ht="10.75" customHeight="1" x14ac:dyDescent="0.2">
      <c r="A30" s="101">
        <f t="shared" si="2"/>
        <v>45374</v>
      </c>
      <c r="B30" s="58" t="str">
        <f t="shared" si="0"/>
        <v>Sat</v>
      </c>
      <c r="C30" s="59" t="s">
        <v>6</v>
      </c>
      <c r="D30" s="60" t="s">
        <v>4</v>
      </c>
      <c r="E30" s="61" t="s">
        <v>32</v>
      </c>
      <c r="F30" s="60" t="s">
        <v>5</v>
      </c>
      <c r="G30" s="62">
        <v>2.0833333333333332E-2</v>
      </c>
      <c r="H30" s="63">
        <f t="shared" ref="H30:H35" si="12">IF((TIMEVALUE(CONCATENATE(E30," ",F30))-TIMEVALUE(CONCATENATE(C30," ",D30))-G30)&lt;=TIMEVALUE("8:00"),TIMEVALUE(CONCATENATE(E30," ",F30))-TIMEVALUE(CONCATENATE(C30," ",D30))-G30,TIMEVALUE("8:00"))</f>
        <v>0.33333333333333331</v>
      </c>
      <c r="I30" s="23">
        <f t="shared" ref="I30:I35" si="13" xml:space="preserve"> TIMEVALUE(CONCATENATE(E30," ",F30))-TIMEVALUE(CONCATENATE(C30," ",D30))-G30 - H30</f>
        <v>9.0277777777777846E-2</v>
      </c>
      <c r="J30" s="64"/>
      <c r="K30" s="64"/>
      <c r="L30" s="64"/>
      <c r="M30" s="23">
        <f t="shared" si="11"/>
        <v>0.42361111111111116</v>
      </c>
      <c r="N30"/>
      <c r="O30"/>
      <c r="P30"/>
      <c r="Q30"/>
      <c r="R30"/>
      <c r="S30"/>
      <c r="T30"/>
      <c r="U30"/>
      <c r="V30"/>
      <c r="W30"/>
      <c r="X30"/>
      <c r="Y30"/>
    </row>
    <row r="31" spans="1:25" s="16" customFormat="1" ht="10.75" customHeight="1" x14ac:dyDescent="0.2">
      <c r="A31" s="98">
        <f t="shared" si="2"/>
        <v>45375</v>
      </c>
      <c r="B31" s="26" t="str">
        <f t="shared" si="0"/>
        <v>Sun</v>
      </c>
      <c r="C31" s="53" t="s">
        <v>24</v>
      </c>
      <c r="D31" s="54" t="s">
        <v>4</v>
      </c>
      <c r="E31" s="55" t="s">
        <v>25</v>
      </c>
      <c r="F31" s="54" t="s">
        <v>5</v>
      </c>
      <c r="G31" s="56">
        <v>6.25E-2</v>
      </c>
      <c r="H31" s="31">
        <f t="shared" si="12"/>
        <v>0.33333333333333331</v>
      </c>
      <c r="I31" s="32">
        <f t="shared" si="13"/>
        <v>2.0833333333333315E-2</v>
      </c>
      <c r="J31" s="65"/>
      <c r="K31" s="65"/>
      <c r="L31" s="65"/>
      <c r="M31" s="32">
        <f t="shared" si="11"/>
        <v>0.35416666666666663</v>
      </c>
      <c r="N31"/>
      <c r="O31"/>
      <c r="P31"/>
      <c r="Q31"/>
      <c r="R31"/>
      <c r="S31"/>
      <c r="T31"/>
      <c r="U31"/>
      <c r="V31"/>
      <c r="W31"/>
      <c r="X31"/>
      <c r="Y31"/>
    </row>
    <row r="32" spans="1:25" s="16" customFormat="1" ht="10.75" customHeight="1" x14ac:dyDescent="0.2">
      <c r="A32" s="101">
        <f t="shared" si="2"/>
        <v>45376</v>
      </c>
      <c r="B32" s="58" t="str">
        <f t="shared" si="0"/>
        <v>Mon</v>
      </c>
      <c r="C32" s="66" t="s">
        <v>8</v>
      </c>
      <c r="D32" s="60" t="s">
        <v>4</v>
      </c>
      <c r="E32" s="61" t="s">
        <v>8</v>
      </c>
      <c r="F32" s="60" t="s">
        <v>4</v>
      </c>
      <c r="G32" s="62">
        <v>0</v>
      </c>
      <c r="H32" s="63">
        <f t="shared" si="12"/>
        <v>0</v>
      </c>
      <c r="I32" s="23">
        <f t="shared" si="13"/>
        <v>0</v>
      </c>
      <c r="J32" s="64"/>
      <c r="K32" s="64"/>
      <c r="L32" s="64"/>
      <c r="M32" s="23">
        <f t="shared" si="11"/>
        <v>0</v>
      </c>
      <c r="N32"/>
      <c r="O32"/>
      <c r="P32"/>
      <c r="Q32"/>
      <c r="R32"/>
      <c r="S32"/>
      <c r="T32"/>
      <c r="U32"/>
      <c r="V32"/>
      <c r="W32"/>
      <c r="X32"/>
      <c r="Y32"/>
    </row>
    <row r="33" spans="1:25" s="16" customFormat="1" ht="10.75" customHeight="1" x14ac:dyDescent="0.2">
      <c r="A33" s="98">
        <f t="shared" si="2"/>
        <v>45377</v>
      </c>
      <c r="B33" s="26" t="str">
        <f t="shared" si="0"/>
        <v>Tue</v>
      </c>
      <c r="C33" s="53" t="s">
        <v>8</v>
      </c>
      <c r="D33" s="54" t="s">
        <v>4</v>
      </c>
      <c r="E33" s="55" t="s">
        <v>8</v>
      </c>
      <c r="F33" s="54" t="s">
        <v>4</v>
      </c>
      <c r="G33" s="56">
        <v>0</v>
      </c>
      <c r="H33" s="31">
        <f t="shared" si="12"/>
        <v>0</v>
      </c>
      <c r="I33" s="32">
        <f t="shared" si="13"/>
        <v>0</v>
      </c>
      <c r="J33" s="65"/>
      <c r="K33" s="65"/>
      <c r="L33" s="65"/>
      <c r="M33" s="32">
        <f t="shared" si="11"/>
        <v>0</v>
      </c>
      <c r="N33"/>
      <c r="O33"/>
      <c r="P33"/>
      <c r="Q33"/>
      <c r="R33"/>
      <c r="S33"/>
      <c r="T33"/>
      <c r="U33"/>
      <c r="V33"/>
      <c r="W33"/>
      <c r="X33"/>
      <c r="Y33"/>
    </row>
    <row r="34" spans="1:25" s="16" customFormat="1" ht="10.75" customHeight="1" x14ac:dyDescent="0.2">
      <c r="A34" s="101">
        <f t="shared" si="2"/>
        <v>45378</v>
      </c>
      <c r="B34" s="58" t="str">
        <f t="shared" si="0"/>
        <v>Wed</v>
      </c>
      <c r="C34" s="66" t="s">
        <v>6</v>
      </c>
      <c r="D34" s="60" t="s">
        <v>4</v>
      </c>
      <c r="E34" s="61" t="s">
        <v>7</v>
      </c>
      <c r="F34" s="60" t="s">
        <v>5</v>
      </c>
      <c r="G34" s="62">
        <v>4.1666666666666664E-2</v>
      </c>
      <c r="H34" s="63">
        <f t="shared" si="12"/>
        <v>0.33333333333333337</v>
      </c>
      <c r="I34" s="23">
        <f t="shared" si="13"/>
        <v>0</v>
      </c>
      <c r="J34" s="64"/>
      <c r="K34" s="64"/>
      <c r="L34" s="67"/>
      <c r="M34" s="23">
        <f t="shared" si="11"/>
        <v>0.33333333333333337</v>
      </c>
      <c r="N34"/>
      <c r="O34"/>
      <c r="P34"/>
      <c r="Q34"/>
      <c r="R34"/>
      <c r="S34"/>
      <c r="T34"/>
      <c r="U34"/>
      <c r="V34"/>
      <c r="W34"/>
      <c r="X34"/>
      <c r="Y34"/>
    </row>
    <row r="35" spans="1:25" s="16" customFormat="1" ht="10.75" customHeight="1" x14ac:dyDescent="0.2">
      <c r="A35" s="102">
        <f t="shared" si="2"/>
        <v>45379</v>
      </c>
      <c r="B35" s="45" t="str">
        <f t="shared" si="0"/>
        <v>Thu</v>
      </c>
      <c r="C35" s="92" t="s">
        <v>6</v>
      </c>
      <c r="D35" s="47" t="s">
        <v>4</v>
      </c>
      <c r="E35" s="48" t="s">
        <v>7</v>
      </c>
      <c r="F35" s="47" t="s">
        <v>5</v>
      </c>
      <c r="G35" s="49">
        <v>0</v>
      </c>
      <c r="H35" s="50">
        <f t="shared" si="12"/>
        <v>0.33333333333333331</v>
      </c>
      <c r="I35" s="51">
        <f t="shared" si="13"/>
        <v>4.1666666666666741E-2</v>
      </c>
      <c r="J35" s="52"/>
      <c r="K35" s="52"/>
      <c r="L35" s="52"/>
      <c r="M35" s="51">
        <f t="shared" si="11"/>
        <v>0.37500000000000006</v>
      </c>
      <c r="N35"/>
      <c r="O35"/>
      <c r="P35"/>
      <c r="Q35"/>
      <c r="R35"/>
      <c r="S35"/>
      <c r="T35"/>
      <c r="U35"/>
      <c r="V35"/>
      <c r="W35"/>
      <c r="X35"/>
      <c r="Y35"/>
    </row>
    <row r="36" spans="1:25" s="16" customFormat="1" ht="10.75" customHeight="1" x14ac:dyDescent="0.2">
      <c r="A36" s="101">
        <f>IF(MONTH(A35+1)=MONTH(A35), A35+1, "")</f>
        <v>45380</v>
      </c>
      <c r="B36" s="58" t="str">
        <f t="shared" si="0"/>
        <v>Fri</v>
      </c>
      <c r="C36" s="59" t="s">
        <v>8</v>
      </c>
      <c r="D36" s="60" t="s">
        <v>4</v>
      </c>
      <c r="E36" s="61" t="s">
        <v>8</v>
      </c>
      <c r="F36" s="60" t="s">
        <v>4</v>
      </c>
      <c r="G36" s="62">
        <v>0</v>
      </c>
      <c r="H36" s="63">
        <f t="shared" ref="H36:H38" si="14">IF((TIMEVALUE(CONCATENATE(E36," ",F36))-TIMEVALUE(CONCATENATE(C36," ",D36))-G36)&lt;=TIMEVALUE("8:00"),TIMEVALUE(CONCATENATE(E36," ",F36))-TIMEVALUE(CONCATENATE(C36," ",D36))-G36,TIMEVALUE("8:00"))</f>
        <v>0</v>
      </c>
      <c r="I36" s="23">
        <f t="shared" ref="I36:I38" si="15" xml:space="preserve"> TIMEVALUE(CONCATENATE(E36," ",F36))-TIMEVALUE(CONCATENATE(C36," ",D36))-G36 - H36</f>
        <v>0</v>
      </c>
      <c r="J36" s="64"/>
      <c r="K36" s="64"/>
      <c r="L36" s="64"/>
      <c r="M36" s="23">
        <f t="shared" ref="M36:M38" si="16">H36+I36+J36+K36+L36</f>
        <v>0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16" customFormat="1" ht="10.75" customHeight="1" x14ac:dyDescent="0.2">
      <c r="A37" s="101">
        <f>IF(A36 = "", "", IF(MONTH(A36+1)=MONTH(A36), A36+1, ""))</f>
        <v>45381</v>
      </c>
      <c r="B37" s="26" t="str">
        <f t="shared" si="0"/>
        <v>Sat</v>
      </c>
      <c r="C37" s="53" t="s">
        <v>8</v>
      </c>
      <c r="D37" s="54" t="s">
        <v>4</v>
      </c>
      <c r="E37" s="55" t="s">
        <v>8</v>
      </c>
      <c r="F37" s="54" t="s">
        <v>4</v>
      </c>
      <c r="G37" s="56">
        <v>0</v>
      </c>
      <c r="H37" s="31">
        <f t="shared" si="14"/>
        <v>0</v>
      </c>
      <c r="I37" s="32">
        <f t="shared" si="15"/>
        <v>0</v>
      </c>
      <c r="J37" s="65"/>
      <c r="K37" s="65"/>
      <c r="L37" s="65"/>
      <c r="M37" s="32">
        <f t="shared" si="16"/>
        <v>0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16" customFormat="1" ht="10.75" customHeight="1" x14ac:dyDescent="0.2">
      <c r="A38" s="101">
        <f>IF(A37 = "", "", IF(MONTH(A37+1)=MONTH(A37), A37+1, ""))</f>
        <v>45382</v>
      </c>
      <c r="B38" s="58" t="str">
        <f t="shared" si="0"/>
        <v>Sun</v>
      </c>
      <c r="C38" s="66" t="s">
        <v>8</v>
      </c>
      <c r="D38" s="60" t="s">
        <v>4</v>
      </c>
      <c r="E38" s="61" t="s">
        <v>8</v>
      </c>
      <c r="F38" s="60" t="s">
        <v>4</v>
      </c>
      <c r="G38" s="62">
        <v>0</v>
      </c>
      <c r="H38" s="63">
        <f t="shared" si="14"/>
        <v>0</v>
      </c>
      <c r="I38" s="23">
        <f t="shared" si="15"/>
        <v>0</v>
      </c>
      <c r="J38" s="64"/>
      <c r="K38" s="64"/>
      <c r="L38" s="64"/>
      <c r="M38" s="23">
        <f t="shared" si="16"/>
        <v>0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s="16" customFormat="1" ht="10.75" customHeight="1" x14ac:dyDescent="0.2">
      <c r="A39" s="68"/>
      <c r="B39" s="69"/>
      <c r="C39" s="69"/>
      <c r="D39" s="69"/>
      <c r="E39" s="69"/>
      <c r="F39" s="113" t="s">
        <v>1</v>
      </c>
      <c r="G39" s="113"/>
      <c r="H39" s="70">
        <f xml:space="preserve"> SUM(H8:H38)</f>
        <v>6.3333333333333321</v>
      </c>
      <c r="I39" s="70">
        <f>SUM(I8:I38)</f>
        <v>0.41666666666666674</v>
      </c>
      <c r="J39" s="70">
        <f>SUM(J8:J38)</f>
        <v>0</v>
      </c>
      <c r="K39" s="70">
        <f>SUM(K8:K38)</f>
        <v>0</v>
      </c>
      <c r="L39" s="70">
        <f>SUM(L8:L38)</f>
        <v>0.33333333333333331</v>
      </c>
      <c r="M39" s="71">
        <f>SUM(M8:M38)</f>
        <v>7.0833333333333339</v>
      </c>
      <c r="N39"/>
      <c r="O39"/>
      <c r="P39"/>
      <c r="Q39"/>
      <c r="R39"/>
      <c r="S39"/>
      <c r="T39"/>
      <c r="U39"/>
      <c r="V39"/>
      <c r="W39"/>
      <c r="X39"/>
      <c r="Y39"/>
    </row>
    <row r="40" spans="1:25" s="16" customFormat="1" ht="10.75" customHeight="1" x14ac:dyDescent="0.2">
      <c r="A40" s="72"/>
      <c r="B40" s="73"/>
      <c r="C40" s="73"/>
      <c r="D40" s="73"/>
      <c r="E40" s="73"/>
      <c r="F40" s="114" t="s">
        <v>27</v>
      </c>
      <c r="G40" s="114"/>
      <c r="H40" s="74">
        <v>30</v>
      </c>
      <c r="I40" s="74">
        <v>45</v>
      </c>
      <c r="J40" s="74">
        <v>30</v>
      </c>
      <c r="K40" s="74">
        <v>30</v>
      </c>
      <c r="L40" s="74">
        <v>30</v>
      </c>
      <c r="M40" s="75"/>
      <c r="N40"/>
      <c r="O40"/>
      <c r="P40"/>
      <c r="Q40"/>
      <c r="R40"/>
      <c r="S40"/>
      <c r="T40"/>
      <c r="U40"/>
      <c r="V40"/>
      <c r="W40"/>
      <c r="X40"/>
      <c r="Y40"/>
    </row>
    <row r="41" spans="1:25" s="16" customFormat="1" ht="10.75" customHeight="1" x14ac:dyDescent="0.2">
      <c r="A41" s="76"/>
      <c r="B41" s="77"/>
      <c r="C41" s="77"/>
      <c r="D41" s="77"/>
      <c r="E41" s="77"/>
      <c r="F41" s="125" t="s">
        <v>28</v>
      </c>
      <c r="G41" s="125"/>
      <c r="H41" s="78">
        <f t="shared" ref="H41:L41" si="17">H39*H40*24</f>
        <v>4559.9999999999991</v>
      </c>
      <c r="I41" s="78">
        <f t="shared" si="17"/>
        <v>450.00000000000011</v>
      </c>
      <c r="J41" s="78">
        <f t="shared" si="17"/>
        <v>0</v>
      </c>
      <c r="K41" s="78">
        <f t="shared" si="17"/>
        <v>0</v>
      </c>
      <c r="L41" s="78">
        <f t="shared" si="17"/>
        <v>240</v>
      </c>
      <c r="M41" s="79">
        <f>H41+I41+J41+K41+L41</f>
        <v>5249.9999999999991</v>
      </c>
      <c r="N41"/>
      <c r="O41"/>
      <c r="P41"/>
      <c r="Q41"/>
      <c r="R41"/>
      <c r="S41"/>
      <c r="T41"/>
      <c r="U41"/>
      <c r="V41"/>
      <c r="W41"/>
      <c r="X41"/>
      <c r="Y41"/>
    </row>
    <row r="42" spans="1:25" ht="18" customHeight="1" x14ac:dyDescent="0.2"/>
    <row r="43" spans="1:25" ht="10.75" customHeight="1" x14ac:dyDescent="0.2">
      <c r="A43" s="126" t="s">
        <v>38</v>
      </c>
      <c r="B43" s="126"/>
      <c r="C43" s="126"/>
      <c r="D43" s="126"/>
      <c r="E43" s="126"/>
      <c r="F43" s="126"/>
      <c r="G43" s="97"/>
      <c r="H43" s="97"/>
      <c r="I43" s="97"/>
      <c r="J43" s="97"/>
      <c r="K43" s="97"/>
      <c r="L43" s="97"/>
      <c r="M43" s="97"/>
    </row>
    <row r="44" spans="1:25" ht="10.75" customHeight="1" x14ac:dyDescent="0.2">
      <c r="A44" s="126"/>
      <c r="B44" s="126"/>
      <c r="C44" s="126"/>
      <c r="D44" s="126"/>
      <c r="E44" s="126"/>
      <c r="F44" s="126"/>
      <c r="G44" s="97"/>
      <c r="H44" s="121" t="s">
        <v>9</v>
      </c>
      <c r="I44" s="121"/>
      <c r="J44" s="121"/>
      <c r="K44" s="93"/>
      <c r="L44" s="123" t="s">
        <v>39</v>
      </c>
      <c r="M44" s="93"/>
    </row>
    <row r="45" spans="1:25" ht="10.75" customHeight="1" x14ac:dyDescent="0.2">
      <c r="A45" s="126"/>
      <c r="B45" s="126"/>
      <c r="C45" s="126"/>
      <c r="D45" s="126"/>
      <c r="E45" s="126"/>
      <c r="F45" s="126"/>
      <c r="G45" s="97"/>
      <c r="H45" s="122"/>
      <c r="I45" s="122"/>
      <c r="J45" s="122"/>
      <c r="K45" s="94"/>
      <c r="L45" s="124"/>
      <c r="M45" s="94"/>
    </row>
    <row r="46" spans="1:25" ht="10.75" customHeight="1" x14ac:dyDescent="0.2">
      <c r="A46" s="126"/>
      <c r="B46" s="126"/>
      <c r="C46" s="126"/>
      <c r="D46" s="126"/>
      <c r="E46" s="126"/>
      <c r="F46" s="126"/>
      <c r="H46" s="121" t="s">
        <v>10</v>
      </c>
      <c r="I46" s="121"/>
      <c r="J46" s="121"/>
      <c r="K46" s="16"/>
      <c r="L46" s="123" t="s">
        <v>39</v>
      </c>
      <c r="M46" s="16"/>
    </row>
    <row r="47" spans="1:25" ht="10.75" customHeight="1" x14ac:dyDescent="0.2">
      <c r="A47" s="126"/>
      <c r="B47" s="126"/>
      <c r="C47" s="126"/>
      <c r="D47" s="126"/>
      <c r="E47" s="126"/>
      <c r="F47" s="126"/>
      <c r="H47" s="122"/>
      <c r="I47" s="122"/>
      <c r="J47" s="122"/>
      <c r="K47" s="94"/>
      <c r="L47" s="124"/>
      <c r="M47" s="94"/>
    </row>
    <row r="48" spans="1:25" ht="10.75" customHeight="1" x14ac:dyDescent="0.2">
      <c r="I48" s="16"/>
      <c r="J48" s="16"/>
      <c r="K48" s="16"/>
      <c r="L48" s="16"/>
      <c r="M48" s="16"/>
    </row>
    <row r="49" spans="9:13" ht="10.75" customHeight="1" x14ac:dyDescent="0.2">
      <c r="I49" s="16"/>
      <c r="J49" s="16"/>
      <c r="K49" s="16"/>
      <c r="L49" s="16"/>
      <c r="M49" s="16"/>
    </row>
    <row r="50" spans="9:13" ht="14.25" customHeight="1" x14ac:dyDescent="0.2"/>
  </sheetData>
  <mergeCells count="22">
    <mergeCell ref="H44:J45"/>
    <mergeCell ref="H46:J47"/>
    <mergeCell ref="L44:L45"/>
    <mergeCell ref="L46:L47"/>
    <mergeCell ref="F41:G41"/>
    <mergeCell ref="A43:F47"/>
    <mergeCell ref="A1:M1"/>
    <mergeCell ref="F39:G39"/>
    <mergeCell ref="F40:G40"/>
    <mergeCell ref="A3:B3"/>
    <mergeCell ref="N3:T4"/>
    <mergeCell ref="N5:T5"/>
    <mergeCell ref="N22:W24"/>
    <mergeCell ref="N15:Y17"/>
    <mergeCell ref="N20:W21"/>
    <mergeCell ref="N13:W14"/>
    <mergeCell ref="N18:W19"/>
    <mergeCell ref="C5:E5"/>
    <mergeCell ref="C7:D7"/>
    <mergeCell ref="E7:F7"/>
    <mergeCell ref="N6:W10"/>
    <mergeCell ref="N11:W12"/>
  </mergeCells>
  <phoneticPr fontId="6" type="noConversion"/>
  <dataValidations disablePrompts="1" count="1">
    <dataValidation type="list" allowBlank="1" showErrorMessage="1" sqref="D8:D38 F8:F38" xr:uid="{00000000-0002-0000-0000-000000000000}">
      <formula1>time</formula1>
    </dataValidation>
  </dataValidations>
  <pageMargins left="0.83333333333333337" right="0.7" top="0.42708333333333331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showGridLines="0" view="pageLayout" zoomScaleNormal="100" workbookViewId="0">
      <selection sqref="A1:M1"/>
    </sheetView>
  </sheetViews>
  <sheetFormatPr baseColWidth="10" defaultColWidth="8.83203125" defaultRowHeight="15" x14ac:dyDescent="0.2"/>
  <cols>
    <col min="1" max="1" width="10.33203125" customWidth="1"/>
    <col min="2" max="2" width="11.5" customWidth="1"/>
    <col min="3" max="3" width="6" customWidth="1"/>
    <col min="4" max="4" width="5.5" customWidth="1"/>
    <col min="5" max="5" width="5.6640625" customWidth="1"/>
    <col min="6" max="6" width="4.5" customWidth="1"/>
    <col min="7" max="7" width="8.5" customWidth="1"/>
    <col min="8" max="8" width="13.6640625" customWidth="1"/>
    <col min="9" max="9" width="10.83203125" customWidth="1"/>
    <col min="10" max="10" width="7.6640625" customWidth="1"/>
    <col min="11" max="11" width="9.6640625" customWidth="1"/>
    <col min="12" max="12" width="8.1640625" customWidth="1"/>
    <col min="13" max="13" width="13.1640625" customWidth="1"/>
  </cols>
  <sheetData>
    <row r="1" spans="1:14" ht="14.25" customHeight="1" x14ac:dyDescent="0.2">
      <c r="A1" s="111" t="s">
        <v>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4" ht="9" customHeight="1" x14ac:dyDescent="0.25">
      <c r="A2" s="3"/>
      <c r="B2" s="3"/>
      <c r="C2" s="3"/>
      <c r="D2" s="3"/>
      <c r="E2" s="3"/>
      <c r="F2" s="3"/>
      <c r="G2" s="3"/>
      <c r="H2" s="3"/>
    </row>
    <row r="3" spans="1:14" ht="14.25" customHeight="1" x14ac:dyDescent="0.25">
      <c r="A3" s="115" t="s">
        <v>0</v>
      </c>
      <c r="B3" s="115"/>
      <c r="C3" s="2"/>
      <c r="D3" s="7"/>
      <c r="E3" s="7"/>
      <c r="F3" s="3"/>
      <c r="G3" s="3"/>
      <c r="H3" s="3"/>
    </row>
    <row r="4" spans="1:14" ht="14.25" customHeight="1" x14ac:dyDescent="0.25">
      <c r="A4" s="4" t="s">
        <v>21</v>
      </c>
      <c r="B4" s="4"/>
      <c r="C4" s="2"/>
      <c r="D4" s="8"/>
      <c r="E4" s="8"/>
      <c r="F4" s="3"/>
      <c r="G4" s="3"/>
      <c r="H4" s="3"/>
    </row>
    <row r="5" spans="1:14" ht="14.25" customHeight="1" x14ac:dyDescent="0.2">
      <c r="A5" s="4" t="s">
        <v>37</v>
      </c>
      <c r="B5" s="4"/>
      <c r="C5" s="127">
        <v>45413</v>
      </c>
      <c r="D5" s="128"/>
      <c r="E5" s="128"/>
      <c r="G5" s="5"/>
      <c r="H5" s="5"/>
      <c r="I5" s="6"/>
      <c r="J5" s="5"/>
      <c r="K5" s="5"/>
      <c r="L5" s="5"/>
    </row>
    <row r="6" spans="1:14" ht="8.25" customHeight="1" x14ac:dyDescent="0.2">
      <c r="K6" s="1"/>
      <c r="L6" s="1"/>
      <c r="M6" s="1"/>
      <c r="N6" s="1"/>
    </row>
    <row r="7" spans="1:14" ht="10.75" customHeight="1" x14ac:dyDescent="0.2">
      <c r="A7" s="12" t="s">
        <v>16</v>
      </c>
      <c r="B7" s="12" t="s">
        <v>2</v>
      </c>
      <c r="C7" s="120" t="s">
        <v>18</v>
      </c>
      <c r="D7" s="120"/>
      <c r="E7" s="120" t="s">
        <v>19</v>
      </c>
      <c r="F7" s="120"/>
      <c r="G7" s="13" t="s">
        <v>20</v>
      </c>
      <c r="H7" s="14" t="s">
        <v>11</v>
      </c>
      <c r="I7" s="15" t="s">
        <v>12</v>
      </c>
      <c r="J7" s="13" t="s">
        <v>13</v>
      </c>
      <c r="K7" s="13" t="s">
        <v>15</v>
      </c>
      <c r="L7" s="13" t="s">
        <v>14</v>
      </c>
      <c r="M7" s="13" t="s">
        <v>31</v>
      </c>
    </row>
    <row r="8" spans="1:14" ht="10.75" customHeight="1" x14ac:dyDescent="0.2">
      <c r="A8" s="104">
        <f>C5</f>
        <v>45413</v>
      </c>
      <c r="B8" s="17" t="str">
        <f t="shared" ref="B8:B38" si="0">TEXT(A8,"ddd")</f>
        <v>Wed</v>
      </c>
      <c r="C8" s="18" t="s">
        <v>8</v>
      </c>
      <c r="D8" s="19" t="s">
        <v>4</v>
      </c>
      <c r="E8" s="20" t="s">
        <v>8</v>
      </c>
      <c r="F8" s="19" t="s">
        <v>4</v>
      </c>
      <c r="G8" s="21">
        <v>0</v>
      </c>
      <c r="H8" s="22">
        <f>IF((TIMEVALUE(CONCATENATE(E8," ",F8))-TIMEVALUE(CONCATENATE(C8," ",D8))-G8)&lt;=TIMEVALUE("8:00"),TIMEVALUE(CONCATENATE(E8," ",F8))-TIMEVALUE(CONCATENATE(C8," ",D8))-G8,TIMEVALUE("8:00"))</f>
        <v>0</v>
      </c>
      <c r="I8" s="23">
        <f xml:space="preserve"> TIMEVALUE(CONCATENATE(E8," ",F8))-TIMEVALUE(CONCATENATE(C8," ",D8))-G8 - H8</f>
        <v>0</v>
      </c>
      <c r="J8" s="24"/>
      <c r="K8" s="24"/>
      <c r="L8" s="24"/>
      <c r="M8" s="25">
        <f t="shared" ref="M8:M38" si="1">H8+I8+J8+K8+L8</f>
        <v>0</v>
      </c>
      <c r="N8" s="1"/>
    </row>
    <row r="9" spans="1:14" ht="10.75" customHeight="1" x14ac:dyDescent="0.2">
      <c r="A9" s="104">
        <f>A8+1</f>
        <v>45414</v>
      </c>
      <c r="B9" s="26" t="str">
        <f t="shared" si="0"/>
        <v>Thu</v>
      </c>
      <c r="C9" s="27" t="s">
        <v>8</v>
      </c>
      <c r="D9" s="28" t="s">
        <v>4</v>
      </c>
      <c r="E9" s="29" t="s">
        <v>8</v>
      </c>
      <c r="F9" s="28" t="s">
        <v>4</v>
      </c>
      <c r="G9" s="30">
        <v>0</v>
      </c>
      <c r="H9" s="31">
        <f t="shared" ref="H9:H14" si="2">IF((TIMEVALUE(CONCATENATE(E9," ",F9))-TIMEVALUE(CONCATENATE(C9," ",D9))-G9)&lt;=TIMEVALUE("8:00"),TIMEVALUE(CONCATENATE(E9," ",F9))-TIMEVALUE(CONCATENATE(C9," ",D9))-G9,TIMEVALUE("8:00"))</f>
        <v>0</v>
      </c>
      <c r="I9" s="32">
        <f t="shared" ref="I9:I14" si="3" xml:space="preserve"> TIMEVALUE(CONCATENATE(E9," ",F9))-TIMEVALUE(CONCATENATE(C9," ",D9))-G9 - H9</f>
        <v>0</v>
      </c>
      <c r="J9" s="33"/>
      <c r="K9" s="33"/>
      <c r="L9" s="33"/>
      <c r="M9" s="32">
        <f t="shared" si="1"/>
        <v>0</v>
      </c>
    </row>
    <row r="10" spans="1:14" ht="10.75" customHeight="1" x14ac:dyDescent="0.2">
      <c r="A10" s="105">
        <f t="shared" ref="A10:A35" si="4">A9+1</f>
        <v>45415</v>
      </c>
      <c r="B10" s="17" t="str">
        <f t="shared" si="0"/>
        <v>Fri</v>
      </c>
      <c r="C10" s="18" t="s">
        <v>8</v>
      </c>
      <c r="D10" s="19" t="s">
        <v>4</v>
      </c>
      <c r="E10" s="20" t="s">
        <v>8</v>
      </c>
      <c r="F10" s="19" t="s">
        <v>4</v>
      </c>
      <c r="G10" s="21">
        <v>0</v>
      </c>
      <c r="H10" s="22">
        <f t="shared" si="2"/>
        <v>0</v>
      </c>
      <c r="I10" s="23">
        <f t="shared" si="3"/>
        <v>0</v>
      </c>
      <c r="J10" s="34"/>
      <c r="K10" s="34"/>
      <c r="L10" s="34"/>
      <c r="M10" s="25">
        <f t="shared" si="1"/>
        <v>0</v>
      </c>
    </row>
    <row r="11" spans="1:14" ht="10.75" customHeight="1" x14ac:dyDescent="0.2">
      <c r="A11" s="104">
        <f t="shared" si="4"/>
        <v>45416</v>
      </c>
      <c r="B11" s="26" t="str">
        <f t="shared" si="0"/>
        <v>Sat</v>
      </c>
      <c r="C11" s="27" t="s">
        <v>8</v>
      </c>
      <c r="D11" s="28" t="s">
        <v>4</v>
      </c>
      <c r="E11" s="29" t="s">
        <v>8</v>
      </c>
      <c r="F11" s="28" t="s">
        <v>4</v>
      </c>
      <c r="G11" s="30">
        <v>0</v>
      </c>
      <c r="H11" s="31">
        <f t="shared" si="2"/>
        <v>0</v>
      </c>
      <c r="I11" s="32">
        <f t="shared" si="3"/>
        <v>0</v>
      </c>
      <c r="J11" s="33"/>
      <c r="K11" s="33"/>
      <c r="L11" s="33"/>
      <c r="M11" s="32">
        <f t="shared" si="1"/>
        <v>0</v>
      </c>
    </row>
    <row r="12" spans="1:14" ht="10.75" customHeight="1" x14ac:dyDescent="0.2">
      <c r="A12" s="105">
        <f t="shared" si="4"/>
        <v>45417</v>
      </c>
      <c r="B12" s="17" t="str">
        <f t="shared" si="0"/>
        <v>Sun</v>
      </c>
      <c r="C12" s="18" t="s">
        <v>8</v>
      </c>
      <c r="D12" s="19" t="s">
        <v>4</v>
      </c>
      <c r="E12" s="20" t="s">
        <v>8</v>
      </c>
      <c r="F12" s="19" t="s">
        <v>4</v>
      </c>
      <c r="G12" s="21">
        <v>0</v>
      </c>
      <c r="H12" s="22">
        <f t="shared" si="2"/>
        <v>0</v>
      </c>
      <c r="I12" s="23">
        <f t="shared" si="3"/>
        <v>0</v>
      </c>
      <c r="J12" s="34"/>
      <c r="K12" s="34"/>
      <c r="L12" s="34"/>
      <c r="M12" s="25">
        <f t="shared" si="1"/>
        <v>0</v>
      </c>
    </row>
    <row r="13" spans="1:14" ht="10.75" customHeight="1" x14ac:dyDescent="0.2">
      <c r="A13" s="104">
        <f t="shared" si="4"/>
        <v>45418</v>
      </c>
      <c r="B13" s="26" t="str">
        <f t="shared" si="0"/>
        <v>Mon</v>
      </c>
      <c r="C13" s="27" t="s">
        <v>8</v>
      </c>
      <c r="D13" s="28" t="s">
        <v>4</v>
      </c>
      <c r="E13" s="29" t="s">
        <v>8</v>
      </c>
      <c r="F13" s="28" t="s">
        <v>4</v>
      </c>
      <c r="G13" s="30">
        <v>0</v>
      </c>
      <c r="H13" s="31">
        <f t="shared" si="2"/>
        <v>0</v>
      </c>
      <c r="I13" s="32">
        <f t="shared" si="3"/>
        <v>0</v>
      </c>
      <c r="J13" s="33"/>
      <c r="K13" s="33"/>
      <c r="L13" s="35"/>
      <c r="M13" s="32">
        <f t="shared" si="1"/>
        <v>0</v>
      </c>
    </row>
    <row r="14" spans="1:14" ht="10.75" customHeight="1" x14ac:dyDescent="0.2">
      <c r="A14" s="106">
        <f t="shared" si="4"/>
        <v>45419</v>
      </c>
      <c r="B14" s="36" t="str">
        <f t="shared" si="0"/>
        <v>Tue</v>
      </c>
      <c r="C14" s="39" t="s">
        <v>8</v>
      </c>
      <c r="D14" s="38" t="s">
        <v>4</v>
      </c>
      <c r="E14" s="39" t="s">
        <v>8</v>
      </c>
      <c r="F14" s="38" t="s">
        <v>4</v>
      </c>
      <c r="G14" s="40">
        <v>0</v>
      </c>
      <c r="H14" s="41">
        <f t="shared" si="2"/>
        <v>0</v>
      </c>
      <c r="I14" s="42">
        <f t="shared" si="3"/>
        <v>0</v>
      </c>
      <c r="J14" s="43"/>
      <c r="K14" s="43"/>
      <c r="L14" s="43"/>
      <c r="M14" s="44">
        <f t="shared" si="1"/>
        <v>0</v>
      </c>
    </row>
    <row r="15" spans="1:14" ht="10.75" customHeight="1" x14ac:dyDescent="0.2">
      <c r="A15" s="104">
        <f t="shared" si="4"/>
        <v>45420</v>
      </c>
      <c r="B15" s="26" t="str">
        <f t="shared" si="0"/>
        <v>Wed</v>
      </c>
      <c r="C15" s="27" t="s">
        <v>8</v>
      </c>
      <c r="D15" s="54" t="s">
        <v>4</v>
      </c>
      <c r="E15" s="29" t="s">
        <v>8</v>
      </c>
      <c r="F15" s="54" t="s">
        <v>4</v>
      </c>
      <c r="G15" s="56">
        <v>0</v>
      </c>
      <c r="H15" s="31">
        <f>IF((TIMEVALUE(CONCATENATE(E15," ",F15))-TIMEVALUE(CONCATENATE(C15," ",D15))-G15)&lt;=TIMEVALUE("8:00"),TIMEVALUE(CONCATENATE(E15," ",F15))-TIMEVALUE(CONCATENATE(C15," ",D15))-G15,TIMEVALUE("8:00"))</f>
        <v>0</v>
      </c>
      <c r="I15" s="32">
        <f xml:space="preserve"> TIMEVALUE(CONCATENATE(E15," ",F15))-TIMEVALUE(CONCATENATE(C15," ",D15))-G15 - H15</f>
        <v>0</v>
      </c>
      <c r="J15" s="57"/>
      <c r="K15" s="57"/>
      <c r="L15" s="57"/>
      <c r="M15" s="32">
        <f t="shared" si="1"/>
        <v>0</v>
      </c>
    </row>
    <row r="16" spans="1:14" ht="10.75" customHeight="1" x14ac:dyDescent="0.2">
      <c r="A16" s="107">
        <f t="shared" si="4"/>
        <v>45421</v>
      </c>
      <c r="B16" s="58" t="str">
        <f t="shared" si="0"/>
        <v>Thu</v>
      </c>
      <c r="C16" s="18" t="s">
        <v>8</v>
      </c>
      <c r="D16" s="60" t="s">
        <v>4</v>
      </c>
      <c r="E16" s="20" t="s">
        <v>8</v>
      </c>
      <c r="F16" s="60" t="s">
        <v>4</v>
      </c>
      <c r="G16" s="62">
        <v>0</v>
      </c>
      <c r="H16" s="63">
        <f t="shared" ref="H16:H21" si="5">IF((TIMEVALUE(CONCATENATE(E16," ",F16))-TIMEVALUE(CONCATENATE(C16," ",D16))-G16)&lt;=TIMEVALUE("8:00"),TIMEVALUE(CONCATENATE(E16," ",F16))-TIMEVALUE(CONCATENATE(C16," ",D16))-G16,TIMEVALUE("8:00"))</f>
        <v>0</v>
      </c>
      <c r="I16" s="23">
        <f t="shared" ref="I16:I21" si="6" xml:space="preserve"> TIMEVALUE(CONCATENATE(E16," ",F16))-TIMEVALUE(CONCATENATE(C16," ",D16))-G16 - H16</f>
        <v>0</v>
      </c>
      <c r="J16" s="64"/>
      <c r="K16" s="64"/>
      <c r="L16" s="64"/>
      <c r="M16" s="23">
        <f t="shared" si="1"/>
        <v>0</v>
      </c>
    </row>
    <row r="17" spans="1:13" ht="10.75" customHeight="1" x14ac:dyDescent="0.2">
      <c r="A17" s="104">
        <f t="shared" si="4"/>
        <v>45422</v>
      </c>
      <c r="B17" s="26" t="str">
        <f t="shared" si="0"/>
        <v>Fri</v>
      </c>
      <c r="C17" s="27" t="s">
        <v>8</v>
      </c>
      <c r="D17" s="54" t="s">
        <v>4</v>
      </c>
      <c r="E17" s="29" t="s">
        <v>8</v>
      </c>
      <c r="F17" s="54" t="s">
        <v>4</v>
      </c>
      <c r="G17" s="56">
        <v>0</v>
      </c>
      <c r="H17" s="31">
        <f t="shared" si="5"/>
        <v>0</v>
      </c>
      <c r="I17" s="32">
        <f t="shared" si="6"/>
        <v>0</v>
      </c>
      <c r="J17" s="65"/>
      <c r="K17" s="65"/>
      <c r="L17" s="65"/>
      <c r="M17" s="32">
        <f t="shared" si="1"/>
        <v>0</v>
      </c>
    </row>
    <row r="18" spans="1:13" ht="10.75" customHeight="1" x14ac:dyDescent="0.2">
      <c r="A18" s="107">
        <f t="shared" si="4"/>
        <v>45423</v>
      </c>
      <c r="B18" s="58" t="str">
        <f t="shared" si="0"/>
        <v>Sat</v>
      </c>
      <c r="C18" s="18" t="s">
        <v>8</v>
      </c>
      <c r="D18" s="60" t="s">
        <v>4</v>
      </c>
      <c r="E18" s="20" t="s">
        <v>8</v>
      </c>
      <c r="F18" s="60" t="s">
        <v>4</v>
      </c>
      <c r="G18" s="62">
        <v>0</v>
      </c>
      <c r="H18" s="63">
        <f t="shared" si="5"/>
        <v>0</v>
      </c>
      <c r="I18" s="23">
        <f t="shared" si="6"/>
        <v>0</v>
      </c>
      <c r="J18" s="64"/>
      <c r="K18" s="64"/>
      <c r="L18" s="64"/>
      <c r="M18" s="23">
        <f t="shared" si="1"/>
        <v>0</v>
      </c>
    </row>
    <row r="19" spans="1:13" ht="10.75" customHeight="1" x14ac:dyDescent="0.2">
      <c r="A19" s="104">
        <f t="shared" si="4"/>
        <v>45424</v>
      </c>
      <c r="B19" s="26" t="str">
        <f t="shared" si="0"/>
        <v>Sun</v>
      </c>
      <c r="C19" s="27" t="s">
        <v>8</v>
      </c>
      <c r="D19" s="54" t="s">
        <v>4</v>
      </c>
      <c r="E19" s="29" t="s">
        <v>8</v>
      </c>
      <c r="F19" s="54" t="s">
        <v>4</v>
      </c>
      <c r="G19" s="56">
        <v>0</v>
      </c>
      <c r="H19" s="31">
        <f t="shared" si="5"/>
        <v>0</v>
      </c>
      <c r="I19" s="32">
        <f t="shared" si="6"/>
        <v>0</v>
      </c>
      <c r="J19" s="65"/>
      <c r="K19" s="65"/>
      <c r="L19" s="65"/>
      <c r="M19" s="32">
        <f t="shared" si="1"/>
        <v>0</v>
      </c>
    </row>
    <row r="20" spans="1:13" ht="10.75" customHeight="1" x14ac:dyDescent="0.2">
      <c r="A20" s="107">
        <f t="shared" si="4"/>
        <v>45425</v>
      </c>
      <c r="B20" s="58" t="str">
        <f t="shared" si="0"/>
        <v>Mon</v>
      </c>
      <c r="C20" s="18" t="s">
        <v>8</v>
      </c>
      <c r="D20" s="60" t="s">
        <v>4</v>
      </c>
      <c r="E20" s="20" t="s">
        <v>8</v>
      </c>
      <c r="F20" s="60" t="s">
        <v>4</v>
      </c>
      <c r="G20" s="62">
        <v>0</v>
      </c>
      <c r="H20" s="63">
        <f t="shared" si="5"/>
        <v>0</v>
      </c>
      <c r="I20" s="23">
        <f t="shared" si="6"/>
        <v>0</v>
      </c>
      <c r="J20" s="64"/>
      <c r="K20" s="64"/>
      <c r="L20" s="67"/>
      <c r="M20" s="23">
        <f t="shared" si="1"/>
        <v>0</v>
      </c>
    </row>
    <row r="21" spans="1:13" ht="10.75" customHeight="1" x14ac:dyDescent="0.2">
      <c r="A21" s="108">
        <f t="shared" si="4"/>
        <v>45426</v>
      </c>
      <c r="B21" s="45" t="str">
        <f t="shared" si="0"/>
        <v>Tue</v>
      </c>
      <c r="C21" s="46" t="s">
        <v>8</v>
      </c>
      <c r="D21" s="47" t="s">
        <v>4</v>
      </c>
      <c r="E21" s="48" t="s">
        <v>8</v>
      </c>
      <c r="F21" s="47" t="s">
        <v>4</v>
      </c>
      <c r="G21" s="49">
        <v>0</v>
      </c>
      <c r="H21" s="50">
        <f t="shared" si="5"/>
        <v>0</v>
      </c>
      <c r="I21" s="51">
        <f t="shared" si="6"/>
        <v>0</v>
      </c>
      <c r="J21" s="52"/>
      <c r="K21" s="52"/>
      <c r="L21" s="52"/>
      <c r="M21" s="51">
        <f t="shared" si="1"/>
        <v>0</v>
      </c>
    </row>
    <row r="22" spans="1:13" ht="10.75" customHeight="1" x14ac:dyDescent="0.2">
      <c r="A22" s="107">
        <f t="shared" si="4"/>
        <v>45427</v>
      </c>
      <c r="B22" s="58" t="str">
        <f t="shared" si="0"/>
        <v>Wed</v>
      </c>
      <c r="C22" s="59" t="s">
        <v>8</v>
      </c>
      <c r="D22" s="80" t="s">
        <v>4</v>
      </c>
      <c r="E22" s="81" t="s">
        <v>8</v>
      </c>
      <c r="F22" s="80" t="s">
        <v>4</v>
      </c>
      <c r="G22" s="21">
        <v>0</v>
      </c>
      <c r="H22" s="63">
        <f>IF((TIMEVALUE(CONCATENATE(E22," ",F22))-TIMEVALUE(CONCATENATE(C22," ",D22))-G22)&lt;=TIMEVALUE("8:00"),TIMEVALUE(CONCATENATE(E22," ",F22))-TIMEVALUE(CONCATENATE(C22," ",D22))-G22,TIMEVALUE("8:00"))</f>
        <v>0</v>
      </c>
      <c r="I22" s="23">
        <f xml:space="preserve"> TIMEVALUE(CONCATENATE(E22," ",F22))-TIMEVALUE(CONCATENATE(C22," ",D22))-G22 - H22</f>
        <v>0</v>
      </c>
      <c r="J22" s="83"/>
      <c r="K22" s="83"/>
      <c r="L22" s="83"/>
      <c r="M22" s="23">
        <f t="shared" si="1"/>
        <v>0</v>
      </c>
    </row>
    <row r="23" spans="1:13" ht="10.75" customHeight="1" x14ac:dyDescent="0.2">
      <c r="A23" s="104">
        <f t="shared" si="4"/>
        <v>45428</v>
      </c>
      <c r="B23" s="26" t="str">
        <f t="shared" si="0"/>
        <v>Thu</v>
      </c>
      <c r="C23" s="27" t="s">
        <v>8</v>
      </c>
      <c r="D23" s="28" t="s">
        <v>4</v>
      </c>
      <c r="E23" s="29" t="s">
        <v>8</v>
      </c>
      <c r="F23" s="28" t="s">
        <v>4</v>
      </c>
      <c r="G23" s="30">
        <v>0</v>
      </c>
      <c r="H23" s="31">
        <f t="shared" ref="H23:H28" si="7">IF((TIMEVALUE(CONCATENATE(E23," ",F23))-TIMEVALUE(CONCATENATE(C23," ",D23))-G23)&lt;=TIMEVALUE("8:00"),TIMEVALUE(CONCATENATE(E23," ",F23))-TIMEVALUE(CONCATENATE(C23," ",D23))-G23,TIMEVALUE("8:00"))</f>
        <v>0</v>
      </c>
      <c r="I23" s="32">
        <f t="shared" ref="I23:I28" si="8" xml:space="preserve"> TIMEVALUE(CONCATENATE(E23," ",F23))-TIMEVALUE(CONCATENATE(C23," ",D23))-G23 - H23</f>
        <v>0</v>
      </c>
      <c r="J23" s="33"/>
      <c r="K23" s="33"/>
      <c r="L23" s="33"/>
      <c r="M23" s="32">
        <f t="shared" si="1"/>
        <v>0</v>
      </c>
    </row>
    <row r="24" spans="1:13" ht="10.75" customHeight="1" x14ac:dyDescent="0.2">
      <c r="A24" s="107">
        <f t="shared" si="4"/>
        <v>45429</v>
      </c>
      <c r="B24" s="58" t="str">
        <f t="shared" si="0"/>
        <v>Fri</v>
      </c>
      <c r="C24" s="18" t="s">
        <v>8</v>
      </c>
      <c r="D24" s="80" t="s">
        <v>4</v>
      </c>
      <c r="E24" s="20" t="s">
        <v>8</v>
      </c>
      <c r="F24" s="80" t="s">
        <v>4</v>
      </c>
      <c r="G24" s="21">
        <v>0</v>
      </c>
      <c r="H24" s="63">
        <f t="shared" si="7"/>
        <v>0</v>
      </c>
      <c r="I24" s="23">
        <f t="shared" si="8"/>
        <v>0</v>
      </c>
      <c r="J24" s="84"/>
      <c r="K24" s="84"/>
      <c r="L24" s="84"/>
      <c r="M24" s="23">
        <f t="shared" si="1"/>
        <v>0</v>
      </c>
    </row>
    <row r="25" spans="1:13" ht="10.75" customHeight="1" x14ac:dyDescent="0.2">
      <c r="A25" s="104">
        <f t="shared" si="4"/>
        <v>45430</v>
      </c>
      <c r="B25" s="26" t="str">
        <f t="shared" si="0"/>
        <v>Sat</v>
      </c>
      <c r="C25" s="27" t="s">
        <v>8</v>
      </c>
      <c r="D25" s="28" t="s">
        <v>4</v>
      </c>
      <c r="E25" s="29" t="s">
        <v>8</v>
      </c>
      <c r="F25" s="28" t="s">
        <v>4</v>
      </c>
      <c r="G25" s="30">
        <v>0</v>
      </c>
      <c r="H25" s="31">
        <f t="shared" si="7"/>
        <v>0</v>
      </c>
      <c r="I25" s="32">
        <f t="shared" si="8"/>
        <v>0</v>
      </c>
      <c r="J25" s="33"/>
      <c r="K25" s="33"/>
      <c r="L25" s="33"/>
      <c r="M25" s="32">
        <f t="shared" si="1"/>
        <v>0</v>
      </c>
    </row>
    <row r="26" spans="1:13" ht="10.75" customHeight="1" x14ac:dyDescent="0.2">
      <c r="A26" s="107">
        <f t="shared" si="4"/>
        <v>45431</v>
      </c>
      <c r="B26" s="58" t="str">
        <f t="shared" si="0"/>
        <v>Sun</v>
      </c>
      <c r="C26" s="59" t="s">
        <v>8</v>
      </c>
      <c r="D26" s="80" t="s">
        <v>4</v>
      </c>
      <c r="E26" s="81" t="s">
        <v>8</v>
      </c>
      <c r="F26" s="80" t="s">
        <v>4</v>
      </c>
      <c r="G26" s="21">
        <v>0</v>
      </c>
      <c r="H26" s="63">
        <f t="shared" si="7"/>
        <v>0</v>
      </c>
      <c r="I26" s="23">
        <f t="shared" si="8"/>
        <v>0</v>
      </c>
      <c r="J26" s="84"/>
      <c r="K26" s="84"/>
      <c r="L26" s="84"/>
      <c r="M26" s="23">
        <f t="shared" si="1"/>
        <v>0</v>
      </c>
    </row>
    <row r="27" spans="1:13" ht="10.75" customHeight="1" x14ac:dyDescent="0.2">
      <c r="A27" s="104">
        <f t="shared" si="4"/>
        <v>45432</v>
      </c>
      <c r="B27" s="26" t="str">
        <f t="shared" si="0"/>
        <v>Mon</v>
      </c>
      <c r="C27" s="27" t="s">
        <v>8</v>
      </c>
      <c r="D27" s="28" t="s">
        <v>4</v>
      </c>
      <c r="E27" s="29" t="s">
        <v>8</v>
      </c>
      <c r="F27" s="28" t="s">
        <v>4</v>
      </c>
      <c r="G27" s="30">
        <v>0</v>
      </c>
      <c r="H27" s="31">
        <f t="shared" si="7"/>
        <v>0</v>
      </c>
      <c r="I27" s="32">
        <f t="shared" si="8"/>
        <v>0</v>
      </c>
      <c r="J27" s="33"/>
      <c r="K27" s="33"/>
      <c r="L27" s="35"/>
      <c r="M27" s="32">
        <f t="shared" si="1"/>
        <v>0</v>
      </c>
    </row>
    <row r="28" spans="1:13" ht="10.75" customHeight="1" x14ac:dyDescent="0.2">
      <c r="A28" s="109">
        <f t="shared" si="4"/>
        <v>45433</v>
      </c>
      <c r="B28" s="85" t="str">
        <f t="shared" si="0"/>
        <v>Tue</v>
      </c>
      <c r="C28" s="39" t="s">
        <v>8</v>
      </c>
      <c r="D28" s="87" t="s">
        <v>4</v>
      </c>
      <c r="E28" s="39" t="s">
        <v>8</v>
      </c>
      <c r="F28" s="87" t="s">
        <v>4</v>
      </c>
      <c r="G28" s="40">
        <v>0</v>
      </c>
      <c r="H28" s="90">
        <f t="shared" si="7"/>
        <v>0</v>
      </c>
      <c r="I28" s="42">
        <f t="shared" si="8"/>
        <v>0</v>
      </c>
      <c r="J28" s="91"/>
      <c r="K28" s="91"/>
      <c r="L28" s="91"/>
      <c r="M28" s="42">
        <f t="shared" si="1"/>
        <v>0</v>
      </c>
    </row>
    <row r="29" spans="1:13" ht="10.75" customHeight="1" x14ac:dyDescent="0.2">
      <c r="A29" s="104">
        <f t="shared" si="4"/>
        <v>45434</v>
      </c>
      <c r="B29" s="26" t="str">
        <f t="shared" si="0"/>
        <v>Wed</v>
      </c>
      <c r="C29" s="27" t="s">
        <v>8</v>
      </c>
      <c r="D29" s="54" t="s">
        <v>4</v>
      </c>
      <c r="E29" s="29" t="s">
        <v>8</v>
      </c>
      <c r="F29" s="54" t="s">
        <v>4</v>
      </c>
      <c r="G29" s="56">
        <v>0</v>
      </c>
      <c r="H29" s="31">
        <f>IF((TIMEVALUE(CONCATENATE(E29," ",F29))-TIMEVALUE(CONCATENATE(C29," ",D29))-G29)&lt;=TIMEVALUE("8:00"),TIMEVALUE(CONCATENATE(E29," ",F29))-TIMEVALUE(CONCATENATE(C29," ",D29))-G29,TIMEVALUE("8:00"))</f>
        <v>0</v>
      </c>
      <c r="I29" s="32">
        <f xml:space="preserve"> TIMEVALUE(CONCATENATE(E29," ",F29))-TIMEVALUE(CONCATENATE(C29," ",D29))-G29 - H29</f>
        <v>0</v>
      </c>
      <c r="J29" s="57"/>
      <c r="K29" s="57"/>
      <c r="L29" s="57"/>
      <c r="M29" s="32">
        <f t="shared" si="1"/>
        <v>0</v>
      </c>
    </row>
    <row r="30" spans="1:13" ht="10.75" customHeight="1" x14ac:dyDescent="0.2">
      <c r="A30" s="107">
        <f t="shared" si="4"/>
        <v>45435</v>
      </c>
      <c r="B30" s="58" t="str">
        <f t="shared" si="0"/>
        <v>Thu</v>
      </c>
      <c r="C30" s="18" t="s">
        <v>8</v>
      </c>
      <c r="D30" s="60" t="s">
        <v>4</v>
      </c>
      <c r="E30" s="20" t="s">
        <v>8</v>
      </c>
      <c r="F30" s="60" t="s">
        <v>4</v>
      </c>
      <c r="G30" s="62">
        <v>0</v>
      </c>
      <c r="H30" s="63">
        <f t="shared" ref="H30:H38" si="9">IF((TIMEVALUE(CONCATENATE(E30," ",F30))-TIMEVALUE(CONCATENATE(C30," ",D30))-G30)&lt;=TIMEVALUE("8:00"),TIMEVALUE(CONCATENATE(E30," ",F30))-TIMEVALUE(CONCATENATE(C30," ",D30))-G30,TIMEVALUE("8:00"))</f>
        <v>0</v>
      </c>
      <c r="I30" s="23">
        <f t="shared" ref="I30:I38" si="10" xml:space="preserve"> TIMEVALUE(CONCATENATE(E30," ",F30))-TIMEVALUE(CONCATENATE(C30," ",D30))-G30 - H30</f>
        <v>0</v>
      </c>
      <c r="J30" s="64"/>
      <c r="K30" s="64"/>
      <c r="L30" s="64"/>
      <c r="M30" s="23">
        <f t="shared" si="1"/>
        <v>0</v>
      </c>
    </row>
    <row r="31" spans="1:13" ht="10.75" customHeight="1" x14ac:dyDescent="0.2">
      <c r="A31" s="104">
        <f t="shared" si="4"/>
        <v>45436</v>
      </c>
      <c r="B31" s="26" t="str">
        <f t="shared" si="0"/>
        <v>Fri</v>
      </c>
      <c r="C31" s="27" t="s">
        <v>8</v>
      </c>
      <c r="D31" s="54" t="s">
        <v>4</v>
      </c>
      <c r="E31" s="29" t="s">
        <v>8</v>
      </c>
      <c r="F31" s="54" t="s">
        <v>4</v>
      </c>
      <c r="G31" s="56">
        <v>0</v>
      </c>
      <c r="H31" s="31">
        <f t="shared" si="9"/>
        <v>0</v>
      </c>
      <c r="I31" s="32">
        <f t="shared" si="10"/>
        <v>0</v>
      </c>
      <c r="J31" s="65"/>
      <c r="K31" s="65"/>
      <c r="L31" s="65"/>
      <c r="M31" s="32">
        <f t="shared" si="1"/>
        <v>0</v>
      </c>
    </row>
    <row r="32" spans="1:13" ht="10.75" customHeight="1" x14ac:dyDescent="0.2">
      <c r="A32" s="107">
        <f t="shared" si="4"/>
        <v>45437</v>
      </c>
      <c r="B32" s="58" t="str">
        <f t="shared" si="0"/>
        <v>Sat</v>
      </c>
      <c r="C32" s="18" t="s">
        <v>8</v>
      </c>
      <c r="D32" s="60" t="s">
        <v>4</v>
      </c>
      <c r="E32" s="20" t="s">
        <v>8</v>
      </c>
      <c r="F32" s="60" t="s">
        <v>4</v>
      </c>
      <c r="G32" s="62">
        <v>0</v>
      </c>
      <c r="H32" s="63">
        <f t="shared" si="9"/>
        <v>0</v>
      </c>
      <c r="I32" s="23">
        <f t="shared" si="10"/>
        <v>0</v>
      </c>
      <c r="J32" s="64"/>
      <c r="K32" s="64"/>
      <c r="L32" s="64"/>
      <c r="M32" s="23">
        <f t="shared" si="1"/>
        <v>0</v>
      </c>
    </row>
    <row r="33" spans="1:25" ht="10.75" customHeight="1" x14ac:dyDescent="0.2">
      <c r="A33" s="104">
        <f t="shared" si="4"/>
        <v>45438</v>
      </c>
      <c r="B33" s="26" t="str">
        <f t="shared" si="0"/>
        <v>Sun</v>
      </c>
      <c r="C33" s="27" t="s">
        <v>8</v>
      </c>
      <c r="D33" s="54" t="s">
        <v>4</v>
      </c>
      <c r="E33" s="29" t="s">
        <v>8</v>
      </c>
      <c r="F33" s="54" t="s">
        <v>4</v>
      </c>
      <c r="G33" s="56">
        <v>0</v>
      </c>
      <c r="H33" s="31">
        <f t="shared" si="9"/>
        <v>0</v>
      </c>
      <c r="I33" s="32">
        <f t="shared" si="10"/>
        <v>0</v>
      </c>
      <c r="J33" s="65"/>
      <c r="K33" s="65"/>
      <c r="L33" s="65"/>
      <c r="M33" s="32">
        <f t="shared" si="1"/>
        <v>0</v>
      </c>
    </row>
    <row r="34" spans="1:25" ht="10.75" customHeight="1" x14ac:dyDescent="0.2">
      <c r="A34" s="107">
        <f t="shared" si="4"/>
        <v>45439</v>
      </c>
      <c r="B34" s="58" t="str">
        <f t="shared" si="0"/>
        <v>Mon</v>
      </c>
      <c r="C34" s="18" t="s">
        <v>8</v>
      </c>
      <c r="D34" s="60" t="s">
        <v>4</v>
      </c>
      <c r="E34" s="20" t="s">
        <v>8</v>
      </c>
      <c r="F34" s="60" t="s">
        <v>4</v>
      </c>
      <c r="G34" s="62">
        <v>0</v>
      </c>
      <c r="H34" s="63">
        <f t="shared" si="9"/>
        <v>0</v>
      </c>
      <c r="I34" s="23">
        <f t="shared" si="10"/>
        <v>0</v>
      </c>
      <c r="J34" s="64"/>
      <c r="K34" s="64"/>
      <c r="L34" s="67"/>
      <c r="M34" s="23">
        <f t="shared" si="1"/>
        <v>0</v>
      </c>
    </row>
    <row r="35" spans="1:25" ht="10.75" customHeight="1" x14ac:dyDescent="0.2">
      <c r="A35" s="108">
        <f t="shared" si="4"/>
        <v>45440</v>
      </c>
      <c r="B35" s="45" t="str">
        <f t="shared" si="0"/>
        <v>Tue</v>
      </c>
      <c r="C35" s="92" t="s">
        <v>8</v>
      </c>
      <c r="D35" s="47" t="s">
        <v>4</v>
      </c>
      <c r="E35" s="92" t="s">
        <v>8</v>
      </c>
      <c r="F35" s="47" t="s">
        <v>4</v>
      </c>
      <c r="G35" s="49">
        <v>0</v>
      </c>
      <c r="H35" s="50">
        <f t="shared" si="9"/>
        <v>0</v>
      </c>
      <c r="I35" s="51">
        <f t="shared" si="10"/>
        <v>0</v>
      </c>
      <c r="J35" s="52"/>
      <c r="K35" s="52"/>
      <c r="L35" s="52"/>
      <c r="M35" s="51">
        <f t="shared" si="1"/>
        <v>0</v>
      </c>
    </row>
    <row r="36" spans="1:25" s="16" customFormat="1" ht="10.75" customHeight="1" x14ac:dyDescent="0.2">
      <c r="A36" s="107">
        <f>IF(MONTH(A35+1)=MONTH(A35), A35+1, "")</f>
        <v>45441</v>
      </c>
      <c r="B36" s="58" t="str">
        <f t="shared" si="0"/>
        <v>Wed</v>
      </c>
      <c r="C36" s="59" t="s">
        <v>8</v>
      </c>
      <c r="D36" s="60" t="s">
        <v>4</v>
      </c>
      <c r="E36" s="95" t="s">
        <v>8</v>
      </c>
      <c r="F36" s="60" t="s">
        <v>4</v>
      </c>
      <c r="G36" s="62">
        <v>0</v>
      </c>
      <c r="H36" s="63">
        <f t="shared" si="9"/>
        <v>0</v>
      </c>
      <c r="I36" s="23">
        <f t="shared" si="10"/>
        <v>0</v>
      </c>
      <c r="J36" s="64"/>
      <c r="K36" s="64"/>
      <c r="L36" s="64"/>
      <c r="M36" s="23">
        <f t="shared" si="1"/>
        <v>0</v>
      </c>
      <c r="N36"/>
      <c r="O36"/>
      <c r="P36"/>
      <c r="Q36"/>
      <c r="R36"/>
      <c r="S36"/>
      <c r="T36"/>
      <c r="U36"/>
      <c r="V36"/>
      <c r="W36"/>
      <c r="X36"/>
      <c r="Y36"/>
    </row>
    <row r="37" spans="1:25" s="16" customFormat="1" ht="10.75" customHeight="1" x14ac:dyDescent="0.2">
      <c r="A37" s="104">
        <f>IF(A36 = "", "", IF(MONTH(A36+1)=MONTH(A36), A36+1, ""))</f>
        <v>45442</v>
      </c>
      <c r="B37" s="26" t="str">
        <f t="shared" si="0"/>
        <v>Thu</v>
      </c>
      <c r="C37" s="53" t="s">
        <v>8</v>
      </c>
      <c r="D37" s="54" t="s">
        <v>4</v>
      </c>
      <c r="E37" s="55" t="s">
        <v>8</v>
      </c>
      <c r="F37" s="54" t="s">
        <v>4</v>
      </c>
      <c r="G37" s="56">
        <v>0</v>
      </c>
      <c r="H37" s="31">
        <f t="shared" si="9"/>
        <v>0</v>
      </c>
      <c r="I37" s="32">
        <f t="shared" si="10"/>
        <v>0</v>
      </c>
      <c r="J37" s="65"/>
      <c r="K37" s="65"/>
      <c r="L37" s="65"/>
      <c r="M37" s="32">
        <f t="shared" si="1"/>
        <v>0</v>
      </c>
      <c r="N37"/>
      <c r="O37"/>
      <c r="P37"/>
      <c r="Q37"/>
      <c r="R37"/>
      <c r="S37"/>
      <c r="T37"/>
      <c r="U37"/>
      <c r="V37"/>
      <c r="W37"/>
      <c r="X37"/>
      <c r="Y37"/>
    </row>
    <row r="38" spans="1:25" s="16" customFormat="1" ht="10.75" customHeight="1" x14ac:dyDescent="0.2">
      <c r="A38" s="107">
        <f>IF(A37 = "", "", IF(MONTH(A37+1)=MONTH(A37), A37+1, ""))</f>
        <v>45443</v>
      </c>
      <c r="B38" s="58" t="str">
        <f t="shared" si="0"/>
        <v>Fri</v>
      </c>
      <c r="C38" s="66" t="s">
        <v>8</v>
      </c>
      <c r="D38" s="60" t="s">
        <v>4</v>
      </c>
      <c r="E38" s="96" t="s">
        <v>8</v>
      </c>
      <c r="F38" s="60" t="s">
        <v>4</v>
      </c>
      <c r="G38" s="62">
        <v>0</v>
      </c>
      <c r="H38" s="63">
        <f t="shared" si="9"/>
        <v>0</v>
      </c>
      <c r="I38" s="23">
        <f t="shared" si="10"/>
        <v>0</v>
      </c>
      <c r="J38" s="64"/>
      <c r="K38" s="64"/>
      <c r="L38" s="64"/>
      <c r="M38" s="23">
        <f t="shared" si="1"/>
        <v>0</v>
      </c>
      <c r="N38"/>
      <c r="O38"/>
      <c r="P38"/>
      <c r="Q38"/>
      <c r="R38"/>
      <c r="S38"/>
      <c r="T38"/>
      <c r="U38"/>
      <c r="V38"/>
      <c r="W38"/>
      <c r="X38"/>
      <c r="Y38"/>
    </row>
    <row r="39" spans="1:25" ht="10.75" customHeight="1" x14ac:dyDescent="0.2">
      <c r="A39" s="68"/>
      <c r="B39" s="69"/>
      <c r="C39" s="69"/>
      <c r="D39" s="69"/>
      <c r="E39" s="69"/>
      <c r="F39" s="113" t="s">
        <v>1</v>
      </c>
      <c r="G39" s="113"/>
      <c r="H39" s="70">
        <f xml:space="preserve"> SUM(H8:H38)</f>
        <v>0</v>
      </c>
      <c r="I39" s="70">
        <f>SUM(I8:I38)</f>
        <v>0</v>
      </c>
      <c r="J39" s="70">
        <f>SUM(J8:J38)</f>
        <v>0</v>
      </c>
      <c r="K39" s="70">
        <f>SUM(K8:K38)</f>
        <v>0</v>
      </c>
      <c r="L39" s="70">
        <f>SUM(L8:L38)</f>
        <v>0</v>
      </c>
      <c r="M39" s="71">
        <f>SUM(M8:M38)</f>
        <v>0</v>
      </c>
    </row>
    <row r="40" spans="1:25" ht="10.75" customHeight="1" x14ac:dyDescent="0.2">
      <c r="A40" s="72"/>
      <c r="B40" s="73"/>
      <c r="C40" s="73"/>
      <c r="D40" s="73"/>
      <c r="E40" s="73"/>
      <c r="F40" s="114" t="s">
        <v>27</v>
      </c>
      <c r="G40" s="114"/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5"/>
    </row>
    <row r="41" spans="1:25" ht="10.75" customHeight="1" x14ac:dyDescent="0.2">
      <c r="A41" s="76"/>
      <c r="B41" s="77"/>
      <c r="C41" s="77"/>
      <c r="D41" s="77"/>
      <c r="E41" s="77"/>
      <c r="F41" s="125" t="s">
        <v>28</v>
      </c>
      <c r="G41" s="125"/>
      <c r="H41" s="78">
        <f t="shared" ref="H41:L41" si="11">H39*H40*24</f>
        <v>0</v>
      </c>
      <c r="I41" s="78">
        <f t="shared" si="11"/>
        <v>0</v>
      </c>
      <c r="J41" s="78">
        <f t="shared" si="11"/>
        <v>0</v>
      </c>
      <c r="K41" s="78">
        <f t="shared" si="11"/>
        <v>0</v>
      </c>
      <c r="L41" s="78">
        <f t="shared" si="11"/>
        <v>0</v>
      </c>
      <c r="M41" s="79">
        <f>H41+I41+J41+K41+L41</f>
        <v>0</v>
      </c>
    </row>
    <row r="42" spans="1:25" ht="18" customHeight="1" x14ac:dyDescent="0.2"/>
    <row r="43" spans="1:25" ht="10.75" customHeight="1" x14ac:dyDescent="0.2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25" ht="10.75" customHeight="1" x14ac:dyDescent="0.2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25" ht="10.75" customHeight="1" x14ac:dyDescent="0.2">
      <c r="A45" s="126" t="s">
        <v>38</v>
      </c>
      <c r="B45" s="126"/>
      <c r="C45" s="126"/>
      <c r="D45" s="126"/>
      <c r="E45" s="126"/>
      <c r="F45" s="126"/>
      <c r="G45" s="129"/>
      <c r="H45" s="121" t="s">
        <v>9</v>
      </c>
      <c r="I45" s="121"/>
      <c r="J45" s="121"/>
      <c r="K45" s="93"/>
      <c r="L45" s="123" t="s">
        <v>39</v>
      </c>
      <c r="M45" s="93"/>
    </row>
    <row r="46" spans="1:25" ht="10.75" customHeight="1" x14ac:dyDescent="0.2">
      <c r="A46" s="126"/>
      <c r="B46" s="126"/>
      <c r="C46" s="126"/>
      <c r="D46" s="126"/>
      <c r="E46" s="126"/>
      <c r="F46" s="126"/>
      <c r="G46" s="129"/>
      <c r="H46" s="122"/>
      <c r="I46" s="122"/>
      <c r="J46" s="122"/>
      <c r="K46" s="94"/>
      <c r="L46" s="124"/>
      <c r="M46" s="94"/>
    </row>
    <row r="47" spans="1:25" ht="10.75" customHeight="1" x14ac:dyDescent="0.2">
      <c r="A47" s="126"/>
      <c r="B47" s="126"/>
      <c r="C47" s="126"/>
      <c r="D47" s="126"/>
      <c r="E47" s="126"/>
      <c r="F47" s="126"/>
      <c r="G47" s="129"/>
      <c r="H47" s="121" t="s">
        <v>10</v>
      </c>
      <c r="I47" s="121"/>
      <c r="J47" s="121"/>
      <c r="K47" s="16"/>
      <c r="L47" s="123" t="s">
        <v>39</v>
      </c>
      <c r="M47" s="16"/>
    </row>
    <row r="48" spans="1:25" ht="10.75" customHeight="1" x14ac:dyDescent="0.2">
      <c r="A48" s="126"/>
      <c r="B48" s="126"/>
      <c r="C48" s="126"/>
      <c r="D48" s="126"/>
      <c r="E48" s="126"/>
      <c r="F48" s="126"/>
      <c r="G48" s="129"/>
      <c r="H48" s="122"/>
      <c r="I48" s="122"/>
      <c r="J48" s="122"/>
      <c r="K48" s="94"/>
      <c r="L48" s="124"/>
      <c r="M48" s="94"/>
    </row>
    <row r="49" spans="1:6" ht="14.25" customHeight="1" x14ac:dyDescent="0.2">
      <c r="A49" s="97"/>
      <c r="B49" s="97"/>
      <c r="C49" s="97"/>
      <c r="D49" s="97"/>
      <c r="E49" s="97"/>
      <c r="F49" s="97"/>
    </row>
    <row r="50" spans="1:6" ht="14.25" customHeight="1" x14ac:dyDescent="0.2"/>
  </sheetData>
  <mergeCells count="15">
    <mergeCell ref="A45:F48"/>
    <mergeCell ref="G45:G46"/>
    <mergeCell ref="G47:G48"/>
    <mergeCell ref="H45:J46"/>
    <mergeCell ref="L45:L46"/>
    <mergeCell ref="H47:J48"/>
    <mergeCell ref="L47:L48"/>
    <mergeCell ref="F39:G39"/>
    <mergeCell ref="F40:G40"/>
    <mergeCell ref="F41:G41"/>
    <mergeCell ref="A1:M1"/>
    <mergeCell ref="A3:B3"/>
    <mergeCell ref="C5:E5"/>
    <mergeCell ref="C7:D7"/>
    <mergeCell ref="E7:F7"/>
  </mergeCells>
  <dataValidations disablePrompts="1" count="1">
    <dataValidation type="list" allowBlank="1" showErrorMessage="1" sqref="F8:F38 D8:D38" xr:uid="{00000000-0002-0000-0100-000000000000}">
      <formula1>time</formula1>
    </dataValidation>
  </dataValidations>
  <pageMargins left="0.7" right="0.7" top="0.5" bottom="0.75" header="0.3" footer="0.3"/>
  <pageSetup orientation="landscape" r:id="rId1"/>
  <headerFooter>
    <oddFooter>&amp;C© AraHR.   http://AraHR.com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3"/>
  <sheetViews>
    <sheetView workbookViewId="0">
      <selection activeCell="E11" sqref="E11"/>
    </sheetView>
  </sheetViews>
  <sheetFormatPr baseColWidth="10" defaultColWidth="8.83203125" defaultRowHeight="15" x14ac:dyDescent="0.2"/>
  <cols>
    <col min="3" max="3" width="11.33203125" customWidth="1"/>
    <col min="4" max="4" width="17.83203125" customWidth="1"/>
  </cols>
  <sheetData>
    <row r="1" spans="1:1" x14ac:dyDescent="0.2">
      <c r="A1" s="9" t="s">
        <v>3</v>
      </c>
    </row>
    <row r="2" spans="1:1" x14ac:dyDescent="0.2">
      <c r="A2" t="s">
        <v>4</v>
      </c>
    </row>
    <row r="3" spans="1:1" x14ac:dyDescent="0.2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Timesheet - AraHR</vt:lpstr>
      <vt:lpstr>Template</vt:lpstr>
      <vt:lpstr>List</vt:lpstr>
      <vt:lpstr>time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Office User</cp:lastModifiedBy>
  <cp:lastPrinted>2023-02-21T17:00:46Z</cp:lastPrinted>
  <dcterms:created xsi:type="dcterms:W3CDTF">2019-06-19T06:40:06Z</dcterms:created>
  <dcterms:modified xsi:type="dcterms:W3CDTF">2024-02-07T22:20:33Z</dcterms:modified>
</cp:coreProperties>
</file>